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6810" firstSheet="9" activeTab="18"/>
  </bookViews>
  <sheets>
    <sheet name="9907" sheetId="1" r:id="rId1"/>
    <sheet name="9909" sheetId="2" r:id="rId2"/>
    <sheet name="9910" sheetId="3" r:id="rId3"/>
    <sheet name="9911" sheetId="4" r:id="rId4"/>
    <sheet name="9912" sheetId="5" r:id="rId5"/>
    <sheet name="10001" sheetId="6" r:id="rId6"/>
    <sheet name="10002" sheetId="7" r:id="rId7"/>
    <sheet name="10003" sheetId="8" r:id="rId8"/>
    <sheet name="10004" sheetId="9" r:id="rId9"/>
    <sheet name="10005" sheetId="10" r:id="rId10"/>
    <sheet name="10006" sheetId="11" r:id="rId11"/>
    <sheet name="10008" sheetId="12" r:id="rId12"/>
    <sheet name="10009" sheetId="13" r:id="rId13"/>
    <sheet name="10010" sheetId="14" r:id="rId14"/>
    <sheet name="10011" sheetId="15" r:id="rId15"/>
    <sheet name="10012" sheetId="16" r:id="rId16"/>
    <sheet name="10101" sheetId="17" r:id="rId17"/>
    <sheet name="10102" sheetId="18" r:id="rId18"/>
    <sheet name="10103" sheetId="19" r:id="rId19"/>
    <sheet name="10104" sheetId="20" r:id="rId20"/>
    <sheet name="10105" sheetId="21" r:id="rId21"/>
    <sheet name="10106" sheetId="22" r:id="rId22"/>
  </sheets>
  <externalReferences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<sst xmlns="http://schemas.openxmlformats.org/spreadsheetml/2006/main" count="726" uniqueCount="160">
  <si>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</si>
  <si>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</si>
  <si>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</si>
  <si>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</si>
  <si>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</si>
  <si>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</si>
  <si>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</si>
  <si>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</si>
  <si>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</si>
  <si>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</si>
  <si>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</si>
  <si>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</si>
  <si>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</si>
  <si>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</si>
  <si>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</si>
  <si>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</si>
  <si>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</si>
  <si>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</si>
  <si>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</si>
  <si>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</si>
  <si>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</si>
  <si>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</si>
  <si>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</si>
  <si>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</si>
  <si>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</si>
  <si>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</si>
  <si>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</si>
  <si>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</si>
  <si>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</si>
  <si>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</si>
  <si>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</si>
  <si>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</si>
  <si>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</si>
  <si>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99年10月份學校午餐費收支結算表</t>
  </si>
  <si>
    <t xml:space="preserve">一、本月每人收午餐費  550   元
二、應收午餐費
      學  生 89 人
      教職員 12  人
      工  友 1 人
      合  計 102人 共51150 元
三、免收減收午餐費
       （1）全免及減收學生午餐費
             計       人         元
       （2）全免工友午餐費
             計  0 人 0  元
         共計   0  人  0  元
</t>
  </si>
  <si>
    <t>副   食</t>
  </si>
  <si>
    <t>烹調人員工作補貼費</t>
  </si>
  <si>
    <t>99年9月份學校午餐費收支結算表</t>
  </si>
  <si>
    <t xml:space="preserve">一、本月每人收午餐費  550   元
二、應收午餐費
      學  生 89 人
      教職員 12  人(另預收2688專案                    教師1名,一學期500元)
      工  友 1 人
      合  計 103人 共 55450  元
三、免收減收午餐費
       （1）全免及減收學生午餐費
             計      人       元
       （2）全免工友午餐費
             計  0 人 0  元
         共計   0  人  0  元
</t>
  </si>
  <si>
    <t xml:space="preserve">四、本月未繳午餐費
          計    人       元
        （附繳納午餐費情形統計表）
五、預收一甲二位學生10.11.12.1月份午餐費 3800  元
</t>
  </si>
  <si>
    <t xml:space="preserve">   嘉義縣六腳鄉北美國民小學</t>
  </si>
  <si>
    <t>99年7月份學校午餐費收支結算表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</si>
  <si>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</si>
  <si>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</si>
  <si>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</si>
  <si>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</si>
  <si>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</si>
  <si>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</si>
  <si>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</si>
  <si>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</si>
  <si>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</si>
  <si>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550 元
二、應收午餐費
      學  生     人
      教職員 12  人
      工  友        人
      合  計  12  人 
三、免收減收午餐費
       （1）全免及減收學生午餐費
                  計             人      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</si>
  <si>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</si>
  <si>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</si>
  <si>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</si>
  <si>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</si>
  <si>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</si>
  <si>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</si>
  <si>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</si>
  <si>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</si>
  <si>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</si>
  <si>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</si>
  <si>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</si>
  <si>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</si>
  <si>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</si>
  <si>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</si>
  <si>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</si>
  <si>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</si>
  <si>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</si>
  <si>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</si>
  <si>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</si>
  <si>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</si>
  <si>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</si>
  <si>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</si>
  <si>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</si>
  <si>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</si>
  <si>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99年11月份學校午餐費收支結算表</t>
  </si>
  <si>
    <t xml:space="preserve">一、本月每人收午餐費  550   元
二、應收午餐費
      學  生 88 人
      教職員 12  人
      工  友 1 人
      合  計 101人 共50850 元
三、免收減收午餐費
       （1）全免及減收學生午餐費
             計     人      元
       （2）全免工友午餐費
             計  0 人 0  元
         共計   0  人  0  元
</t>
  </si>
  <si>
    <t>99年12月份學校午餐費收支結算表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</si>
  <si>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</si>
  <si>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</si>
  <si>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</si>
  <si>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</si>
  <si>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</si>
  <si>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</si>
  <si>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</si>
  <si>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</si>
  <si>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</si>
  <si>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550   元
二、應收午餐費
      學  生 88 人
      教職員 12  人 
      工  友 1 人
      合  計 101人 共113016 元
三、免收減收午餐費
       （1）全免及減收學生午餐費
             計    人      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</si>
  <si>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</si>
  <si>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</si>
  <si>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</si>
  <si>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</si>
  <si>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</si>
  <si>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</si>
  <si>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</si>
  <si>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</si>
  <si>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</si>
  <si>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</si>
  <si>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</si>
  <si>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</si>
  <si>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</si>
  <si>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</si>
  <si>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</si>
  <si>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</si>
  <si>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</si>
  <si>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</si>
  <si>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</si>
  <si>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</si>
  <si>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</si>
  <si>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</si>
  <si>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</si>
  <si>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</si>
  <si>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100年04月份學校午餐費收支結算表</t>
  </si>
  <si>
    <t xml:space="preserve">一、本月每人收午餐費  600   元
二、應收午餐費
      學  生 91 人
      教職員 12  人(另收替代役1人600元,實習教師 1 人600元 )    
      工  友 1 人
      合  計 107人 共59150 元
三、免收減收午餐費
       （1）全免及減收學生午餐費
             計      人         元
       （2）全免工友午餐費
             計  0 人 0  元
         共計   0  人  0  元
</t>
  </si>
  <si>
    <t>100年03月份學校午餐費收支結算表</t>
  </si>
  <si>
    <t xml:space="preserve">一、本月每人收午餐費  600   元
二、應收午餐費
      學  生 91 人
      教職員 12  人(另收替代役1人600元,實習教師 1 人600元 )    工  友 1 人
      合  計 107人 共  57650   元
三、免收減收午餐費
       （1）全免及減收學生午餐費
             計          人        元         
       （2）全免工友午餐費
             計  0 人 0  元
         共計   0  人  0  元
</t>
  </si>
  <si>
    <t xml:space="preserve">製表            出納              會計              稽核                執行秘書               校長    </t>
  </si>
  <si>
    <t>100年2月份學校午餐費收支結算表</t>
  </si>
  <si>
    <t xml:space="preserve">一、本月每人收午餐費  200   元
二、應收午餐費
      學  生 91 人
      教職員 12  人(另預收2688專案教師1人,一學期600元 ,替代役1人250元,實習教師 1 人250元 )    工  友 1 人
      合  計 107人 共  54600   元
三、免收減收午餐費
       （1）全免及減收學生午餐費
             計          人        元         
       （2）全免工友午餐費
             計  0 人 0  元
         共計   0  人  0  元
</t>
  </si>
  <si>
    <t>100年01月份學校午餐費收支結算表</t>
  </si>
  <si>
    <t xml:space="preserve">一、本月每人收午餐費  250   元
二、應收午餐費
      學  生 88 人
      教職員 12  人 
      工  友 1 人
      合  計 101人 共40425 元
三、免收減收午餐費
       （1）全免及減收學生午餐費
             計    人          元
       （2）全免工友午餐費
             計  0 人 0  元
         共計   0  人  0  元
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</si>
  <si>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</si>
  <si>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</si>
  <si>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</si>
  <si>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</si>
  <si>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</si>
  <si>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</si>
  <si>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</si>
  <si>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</si>
  <si>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</si>
  <si>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</si>
  <si>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</si>
  <si>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</si>
  <si>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</si>
  <si>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</si>
  <si>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</si>
  <si>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本月結存</t>
  </si>
  <si>
    <t>合計</t>
  </si>
  <si>
    <t>100年05月份學校午餐費收支結算表</t>
  </si>
  <si>
    <t xml:space="preserve">一、本月每人收午餐費  600   元
二、應收午餐費
      學  生 91 人
      教職員 12  人(另收替代役1人600元,實習教師 1 人600元 )
      工  友13 人
      合  計     人 共                元
三、免收減收午餐費
       （1）全免及減收學生午餐費
             計        人        元
       （2）全免工友午餐費
             計  0 人 0  元
         共計   0  人  0  元
</t>
  </si>
  <si>
    <t>100年06月份學校午餐費收支結算表</t>
  </si>
  <si>
    <t xml:space="preserve">一、本月每人收午餐費  600   元
二、應收午餐費
      學  生 91 人
      教職員 12  人(另收替代役1人600元,實習教師 1 人600元 )
      工  友 1 人
      合  計 107人 共            元
三、免收減收午餐費
       （1）全免及減收學生午餐費
             計      人        元
       （2）全免工友午餐費
             計  0 人 0  元
         共計   0  人  0  元
</t>
  </si>
  <si>
    <t xml:space="preserve">製表            出納              會計              稽核               執行秘書               校長    </t>
  </si>
  <si>
    <t>100年8月份學校午餐費收支結算表</t>
  </si>
  <si>
    <t xml:space="preserve">一、本月每人收午餐費  0   元
二、應收午餐費
      學  生 83 人
      教職員 12人.2688教師1人.替代役1人.
      工  友 1 人
      合  計 98人 共              元
三、免收減收午餐費
       （1）全免及減收學生午餐費
             計     人           元
       （2）全免工友午餐費
             計  0 人 0  元
         共計   0  人  0  元
</t>
  </si>
  <si>
    <t>100年10月份學校午餐費收支結算表</t>
  </si>
  <si>
    <t xml:space="preserve">一、本月每人收午餐費  600   元
二、應收午餐費
      學  生 82 人
      教職員 12  人.2688教師1人.替代役1人
      工  友 1 人
      合  計 97人 共50700 元
三、免收減收午餐費
       （1）全免及減收學生午餐費
             計      人      元
       （2）全免工友午餐費
             計  0 人 0  元
         共計   0  人  0  元
</t>
  </si>
  <si>
    <t>100年9月份學校午餐費收支結算表</t>
  </si>
  <si>
    <t xml:space="preserve">一、本月每人收午餐費  600   元
二、應收午餐費
      學  生 82 人
      教職員 12  人.2688教師1人.替代役1人
      工  友 1 人
      合  計 97人 共85500 元
三、免收減收午餐費
       （1）全免及減收學生午餐費
             計      人      元
       （2）全免工友午餐費
             計  0 人 0  元
         共計   0  人  0  元
</t>
  </si>
  <si>
    <t>100年11月份學校午餐費收支結算表</t>
  </si>
  <si>
    <t xml:space="preserve">一、本月每人收午餐費  600   元
二、應收午餐費
      學  生 82 人
      教職員 12  人.2688教師1人
      工  友 1 人
      合  計 96人 共48600 元
三、免收減收午餐費
       （1）全免及減收學生午餐費
             計      人          元
       （2）全免工友午餐費
             計  0 人 0  元
         共計   0  人  0  元
</t>
  </si>
  <si>
    <t>101年01月份學校午餐費收支結算表</t>
  </si>
  <si>
    <t xml:space="preserve">一、本月每人收午餐費  300   元
二、應收午餐費
      學  生 82 人
      教職員 12  人.2688教師1人.替代役1人
      工  友 1 人
      合  計 97人 共24600 元
三、免收減收午餐費
       （1）全免及減收學生午餐費
             計        人        元
       （2）全免工友午餐費
             計  0 人 0  元
         共計   0  人  0  元
</t>
  </si>
  <si>
    <t>100年12月份學校午餐費收支結算表</t>
  </si>
  <si>
    <t xml:space="preserve">一、本月每人收午餐費 600   元
二、應收午餐費
      學  生 82 人
      教職員 12  人.2688教師1人
      工  友 1 人
      合  計 96人 共48649 元
三、免收減收午餐費
       （1）全免及減收學生午餐費
             計       人              元
       （2）全免工友午餐費
             計  0 人 0  元
         共計   0  人  0  元
</t>
  </si>
  <si>
    <t>101年2月份學校午餐費收支結算表</t>
  </si>
  <si>
    <t xml:space="preserve">一、本月每人收午餐費  600   元
二、應收午餐費
      學  生 83 人
      教職員12  人.2688教師1人.替代役1人
      工  友 1 人
      合  計 98人 共55480 元
三、免收減收午餐費
       （1）全免及減收學生午餐費
             計     人           元
       （2）全免工友午餐費
             計  0 人 0  元
         共計   0  人  0  元
</t>
  </si>
  <si>
    <t>101年03月份學校午餐費收支結算表</t>
  </si>
  <si>
    <t xml:space="preserve">一、本月每人收午餐費 600   元
二、應收午餐費
      學  生 83 人
      教職員 12  人.2688教師1人.替代役1人.臨時人員1人
      工  友 1 人
      合  計 99 人 共52550 元
三、免收減收午餐費
       （1）全免及減收學生午餐費
             計       人          元
       （2）全免工友午餐費
             計  0 人 0  元
         共計   0  人  0  元
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</si>
</sst>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176" fontId="3" fillId="0" borderId="0" xfId="15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0106&#26700;&#38754;\&#26700;&#38754;\&#21320;&#39184;&#36039;&#26009;&#22846;\99&#23416;&#24180;&#24230;&#23416;&#26657;&#21320;&#39184;&#36027;&#26126;&#32048;&#20998;&#39006;&#24115;&#21450;&#32080;&#316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10106&#26700;&#38754;\&#26700;&#38754;\&#21320;&#39184;&#36039;&#26009;&#22846;\100&#24180;&#24230;&#23416;&#26657;&#21320;&#39184;\OO&#22283;&#23567;100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">
        <row r="4">
          <cell r="P4">
            <v>249575</v>
          </cell>
        </row>
        <row r="48">
          <cell r="G48">
            <v>7360</v>
          </cell>
          <cell r="H48">
            <v>2848</v>
          </cell>
          <cell r="I48">
            <v>0</v>
          </cell>
          <cell r="J48">
            <v>0</v>
          </cell>
          <cell r="K48">
            <v>1300</v>
          </cell>
          <cell r="L48">
            <v>191</v>
          </cell>
          <cell r="M48">
            <v>0</v>
          </cell>
        </row>
        <row r="49">
          <cell r="G49">
            <v>7360</v>
          </cell>
          <cell r="H49">
            <v>2848</v>
          </cell>
          <cell r="I49">
            <v>0</v>
          </cell>
          <cell r="J49">
            <v>0</v>
          </cell>
          <cell r="K49">
            <v>1300</v>
          </cell>
          <cell r="L49">
            <v>191</v>
          </cell>
          <cell r="M49">
            <v>0</v>
          </cell>
          <cell r="N49">
            <v>0</v>
          </cell>
          <cell r="P49">
            <v>244476</v>
          </cell>
        </row>
      </sheetData>
      <sheetData sheetId="5">
        <row r="1">
          <cell r="A1" t="str">
            <v>   嘉義縣六腳鄉北美國民小學</v>
          </cell>
        </row>
      </sheetData>
      <sheetData sheetId="6">
        <row r="4">
          <cell r="F4">
            <v>244476</v>
          </cell>
        </row>
        <row r="48">
          <cell r="G48">
            <v>6661</v>
          </cell>
          <cell r="H48">
            <v>26158</v>
          </cell>
          <cell r="I48">
            <v>7200</v>
          </cell>
          <cell r="J48">
            <v>1355</v>
          </cell>
          <cell r="K48">
            <v>24667</v>
          </cell>
          <cell r="L48">
            <v>1360</v>
          </cell>
          <cell r="M48">
            <v>2600</v>
          </cell>
        </row>
        <row r="49">
          <cell r="G49">
            <v>14021</v>
          </cell>
          <cell r="H49">
            <v>29006</v>
          </cell>
          <cell r="I49">
            <v>7200</v>
          </cell>
          <cell r="J49">
            <v>1355</v>
          </cell>
          <cell r="K49">
            <v>25967</v>
          </cell>
          <cell r="L49">
            <v>1551</v>
          </cell>
          <cell r="M49">
            <v>2600</v>
          </cell>
          <cell r="N49">
            <v>4192</v>
          </cell>
          <cell r="P49">
            <v>252703</v>
          </cell>
        </row>
        <row r="52">
          <cell r="H52">
            <v>13050</v>
          </cell>
          <cell r="I52">
            <v>13920</v>
          </cell>
        </row>
      </sheetData>
      <sheetData sheetId="7">
        <row r="1">
          <cell r="A1" t="str">
            <v>   嘉義縣六腳鄉北美國民小學</v>
          </cell>
        </row>
      </sheetData>
      <sheetData sheetId="8">
        <row r="4">
          <cell r="P4">
            <v>252703</v>
          </cell>
        </row>
        <row r="48">
          <cell r="G48">
            <v>1774</v>
          </cell>
          <cell r="H48">
            <v>34276</v>
          </cell>
          <cell r="I48">
            <v>0</v>
          </cell>
          <cell r="J48">
            <v>0</v>
          </cell>
          <cell r="K48">
            <v>16707</v>
          </cell>
          <cell r="L48">
            <v>6827</v>
          </cell>
          <cell r="M48">
            <v>0</v>
          </cell>
          <cell r="N48">
            <v>0</v>
          </cell>
        </row>
        <row r="49">
          <cell r="G49">
            <v>15795</v>
          </cell>
          <cell r="H49">
            <v>63282</v>
          </cell>
          <cell r="I49">
            <v>7200</v>
          </cell>
          <cell r="J49">
            <v>1355</v>
          </cell>
          <cell r="L49">
            <v>8378</v>
          </cell>
          <cell r="M49">
            <v>2600</v>
          </cell>
          <cell r="N49">
            <v>4192</v>
          </cell>
          <cell r="P49">
            <v>245049</v>
          </cell>
        </row>
        <row r="52">
          <cell r="H52">
            <v>1950</v>
          </cell>
          <cell r="I52">
            <v>2080</v>
          </cell>
        </row>
      </sheetData>
      <sheetData sheetId="9">
        <row r="1">
          <cell r="A1" t="str">
            <v>   嘉義縣六腳鄉北美國民小學</v>
          </cell>
        </row>
      </sheetData>
      <sheetData sheetId="10">
        <row r="4">
          <cell r="P4">
            <v>245049</v>
          </cell>
        </row>
        <row r="48">
          <cell r="G48">
            <v>2415</v>
          </cell>
          <cell r="H48">
            <v>48544</v>
          </cell>
          <cell r="I48">
            <v>0</v>
          </cell>
          <cell r="J48">
            <v>3750</v>
          </cell>
          <cell r="K48">
            <v>16707</v>
          </cell>
          <cell r="L48">
            <v>4440</v>
          </cell>
          <cell r="M48">
            <v>0</v>
          </cell>
          <cell r="N48">
            <v>505</v>
          </cell>
        </row>
        <row r="49">
          <cell r="G49">
            <v>18210</v>
          </cell>
          <cell r="H49">
            <v>111826</v>
          </cell>
          <cell r="I49">
            <v>7200</v>
          </cell>
          <cell r="J49">
            <v>5105</v>
          </cell>
          <cell r="K49">
            <v>59381</v>
          </cell>
          <cell r="L49">
            <v>12818</v>
          </cell>
          <cell r="M49">
            <v>2600</v>
          </cell>
          <cell r="N49">
            <v>4697</v>
          </cell>
          <cell r="P49">
            <v>219538</v>
          </cell>
        </row>
      </sheetData>
      <sheetData sheetId="11">
        <row r="1">
          <cell r="A1" t="str">
            <v>   嘉義縣六腳鄉北美國民小學</v>
          </cell>
        </row>
      </sheetData>
      <sheetData sheetId="12">
        <row r="4">
          <cell r="P4">
            <v>219538</v>
          </cell>
        </row>
        <row r="48">
          <cell r="G48">
            <v>7523</v>
          </cell>
          <cell r="H48">
            <v>57631</v>
          </cell>
          <cell r="I48">
            <v>0</v>
          </cell>
          <cell r="J48">
            <v>1900</v>
          </cell>
          <cell r="K48">
            <v>16707</v>
          </cell>
          <cell r="L48">
            <v>5592</v>
          </cell>
          <cell r="M48">
            <v>28200</v>
          </cell>
          <cell r="N48">
            <v>0</v>
          </cell>
        </row>
        <row r="49">
          <cell r="G49">
            <v>25733</v>
          </cell>
          <cell r="H49">
            <v>169457</v>
          </cell>
          <cell r="I49">
            <v>7200</v>
          </cell>
          <cell r="J49">
            <v>7005</v>
          </cell>
          <cell r="K49">
            <v>76088</v>
          </cell>
          <cell r="L49">
            <v>18410</v>
          </cell>
          <cell r="M49">
            <v>30800</v>
          </cell>
          <cell r="N49">
            <v>4697</v>
          </cell>
          <cell r="P49">
            <v>215001</v>
          </cell>
        </row>
      </sheetData>
      <sheetData sheetId="13">
        <row r="1">
          <cell r="A1" t="str">
            <v>   嘉義縣六腳鄉北美國民小學</v>
          </cell>
        </row>
      </sheetData>
      <sheetData sheetId="14">
        <row r="4">
          <cell r="P4">
            <v>215001</v>
          </cell>
        </row>
        <row r="48">
          <cell r="G48">
            <v>6360</v>
          </cell>
          <cell r="H48">
            <v>23881</v>
          </cell>
          <cell r="I48">
            <v>0</v>
          </cell>
          <cell r="J48">
            <v>1240</v>
          </cell>
          <cell r="K48">
            <v>33041</v>
          </cell>
          <cell r="L48">
            <v>3200</v>
          </cell>
          <cell r="M48">
            <v>3500</v>
          </cell>
          <cell r="N48">
            <v>1089</v>
          </cell>
        </row>
        <row r="49">
          <cell r="G49">
            <v>32093</v>
          </cell>
          <cell r="H49">
            <v>193338</v>
          </cell>
          <cell r="I49">
            <v>7200</v>
          </cell>
          <cell r="J49">
            <v>8245</v>
          </cell>
          <cell r="K49">
            <v>109129</v>
          </cell>
          <cell r="L49">
            <v>21610</v>
          </cell>
          <cell r="M49">
            <v>34300</v>
          </cell>
          <cell r="N49">
            <v>5786</v>
          </cell>
          <cell r="P49">
            <v>182940</v>
          </cell>
        </row>
      </sheetData>
      <sheetData sheetId="15">
        <row r="1">
          <cell r="A1" t="str">
            <v>   嘉義縣六腳鄉北美國民小學</v>
          </cell>
        </row>
      </sheetData>
      <sheetData sheetId="16">
        <row r="4">
          <cell r="P4">
            <v>182940</v>
          </cell>
        </row>
        <row r="48">
          <cell r="G48">
            <v>4474</v>
          </cell>
          <cell r="H48">
            <v>23516</v>
          </cell>
          <cell r="I48">
            <v>0</v>
          </cell>
          <cell r="J48">
            <v>10161</v>
          </cell>
          <cell r="K48">
            <v>5500</v>
          </cell>
          <cell r="L48">
            <v>1580</v>
          </cell>
          <cell r="M48">
            <v>0</v>
          </cell>
          <cell r="N48">
            <v>3076</v>
          </cell>
        </row>
        <row r="49">
          <cell r="G49">
            <v>36567</v>
          </cell>
          <cell r="H49">
            <v>216854</v>
          </cell>
          <cell r="I49">
            <v>7200</v>
          </cell>
          <cell r="J49">
            <v>18406</v>
          </cell>
          <cell r="L49">
            <v>23190</v>
          </cell>
          <cell r="M49">
            <v>34300</v>
          </cell>
          <cell r="N49">
            <v>8862</v>
          </cell>
          <cell r="P49">
            <v>189233</v>
          </cell>
        </row>
      </sheetData>
      <sheetData sheetId="17">
        <row r="1">
          <cell r="A1" t="str">
            <v>   嘉義縣六腳鄉北美國民小學</v>
          </cell>
        </row>
      </sheetData>
      <sheetData sheetId="18">
        <row r="4">
          <cell r="P4">
            <v>189233</v>
          </cell>
        </row>
        <row r="48">
          <cell r="G48">
            <v>2892</v>
          </cell>
          <cell r="H48">
            <v>33698</v>
          </cell>
          <cell r="I48">
            <v>0</v>
          </cell>
          <cell r="J48">
            <v>1110</v>
          </cell>
          <cell r="K48">
            <v>21088</v>
          </cell>
          <cell r="L48">
            <v>5721</v>
          </cell>
          <cell r="M48">
            <v>0</v>
          </cell>
          <cell r="N48">
            <v>13979</v>
          </cell>
        </row>
        <row r="49">
          <cell r="G49">
            <v>39459</v>
          </cell>
          <cell r="H49">
            <v>250552</v>
          </cell>
          <cell r="I49">
            <v>7200</v>
          </cell>
          <cell r="J49">
            <v>19516</v>
          </cell>
          <cell r="K49">
            <v>135717</v>
          </cell>
          <cell r="L49">
            <v>28911</v>
          </cell>
          <cell r="M49">
            <v>34300</v>
          </cell>
          <cell r="N49">
            <v>22841</v>
          </cell>
          <cell r="P49">
            <v>168395</v>
          </cell>
        </row>
      </sheetData>
      <sheetData sheetId="19">
        <row r="1">
          <cell r="A1" t="str">
            <v>   嘉義縣六腳鄉北美國民小學</v>
          </cell>
        </row>
      </sheetData>
      <sheetData sheetId="20">
        <row r="4">
          <cell r="P4">
            <v>168395</v>
          </cell>
        </row>
        <row r="48">
          <cell r="G48">
            <v>3070</v>
          </cell>
          <cell r="H48">
            <v>60849</v>
          </cell>
          <cell r="I48">
            <v>0</v>
          </cell>
          <cell r="J48">
            <v>1150</v>
          </cell>
          <cell r="K48">
            <v>16794</v>
          </cell>
          <cell r="L48">
            <v>4365</v>
          </cell>
          <cell r="M48">
            <v>0</v>
          </cell>
          <cell r="N48">
            <v>280</v>
          </cell>
        </row>
        <row r="49">
          <cell r="G49">
            <v>42529</v>
          </cell>
          <cell r="H49">
            <v>311401</v>
          </cell>
          <cell r="I49">
            <v>7200</v>
          </cell>
          <cell r="J49">
            <v>20666</v>
          </cell>
          <cell r="K49">
            <v>152511</v>
          </cell>
          <cell r="L49">
            <v>33276</v>
          </cell>
          <cell r="M49">
            <v>34300</v>
          </cell>
          <cell r="N49">
            <v>23121</v>
          </cell>
          <cell r="P49">
            <v>140333</v>
          </cell>
        </row>
      </sheetData>
      <sheetData sheetId="21">
        <row r="1">
          <cell r="A1" t="str">
            <v>   嘉義縣六腳鄉北美國民小學</v>
          </cell>
        </row>
      </sheetData>
      <sheetData sheetId="22">
        <row r="4">
          <cell r="P4">
            <v>140333</v>
          </cell>
        </row>
        <row r="48">
          <cell r="G48">
            <v>1461</v>
          </cell>
          <cell r="H48">
            <v>37744</v>
          </cell>
          <cell r="I48">
            <v>0</v>
          </cell>
          <cell r="J48">
            <v>930</v>
          </cell>
          <cell r="K48">
            <v>16794</v>
          </cell>
          <cell r="L48">
            <v>3200</v>
          </cell>
          <cell r="M48">
            <v>7000</v>
          </cell>
          <cell r="N48">
            <v>145</v>
          </cell>
        </row>
        <row r="49">
          <cell r="G49">
            <v>43990</v>
          </cell>
          <cell r="H49">
            <v>349145</v>
          </cell>
          <cell r="I49">
            <v>7200</v>
          </cell>
          <cell r="J49">
            <v>21596</v>
          </cell>
          <cell r="K49">
            <v>169305</v>
          </cell>
          <cell r="L49">
            <v>36476</v>
          </cell>
          <cell r="M49">
            <v>41300</v>
          </cell>
          <cell r="N49">
            <v>23266</v>
          </cell>
          <cell r="P49">
            <v>209159</v>
          </cell>
        </row>
        <row r="52">
          <cell r="L52">
            <v>80000</v>
          </cell>
        </row>
      </sheetData>
      <sheetData sheetId="23">
        <row r="1">
          <cell r="A1" t="str">
            <v>   嘉義縣六腳鄉北美國民小學</v>
          </cell>
        </row>
      </sheetData>
      <sheetData sheetId="24">
        <row r="4">
          <cell r="P4">
            <v>209159</v>
          </cell>
        </row>
        <row r="48">
          <cell r="G48">
            <v>9900</v>
          </cell>
          <cell r="H48">
            <v>54025</v>
          </cell>
          <cell r="I48">
            <v>0</v>
          </cell>
          <cell r="J48">
            <v>1289</v>
          </cell>
          <cell r="K48">
            <v>16128</v>
          </cell>
          <cell r="L48">
            <v>6013</v>
          </cell>
          <cell r="M48">
            <v>0</v>
          </cell>
          <cell r="N48">
            <v>4999</v>
          </cell>
        </row>
        <row r="49">
          <cell r="G49">
            <v>53890</v>
          </cell>
          <cell r="H49">
            <v>403170</v>
          </cell>
          <cell r="I49">
            <v>7200</v>
          </cell>
          <cell r="J49">
            <v>22885</v>
          </cell>
          <cell r="K49">
            <v>185433</v>
          </cell>
          <cell r="L49">
            <v>42489</v>
          </cell>
          <cell r="M49">
            <v>41300</v>
          </cell>
          <cell r="N49">
            <v>28265</v>
          </cell>
          <cell r="P49">
            <v>168257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3">
        <row r="1">
          <cell r="A1" t="str">
            <v>   嘉義縣六腳鄉北美國民小學</v>
          </cell>
        </row>
      </sheetData>
      <sheetData sheetId="4">
        <row r="4">
          <cell r="P4">
            <v>168257</v>
          </cell>
        </row>
        <row r="48">
          <cell r="G48">
            <v>2325</v>
          </cell>
          <cell r="H48">
            <v>0</v>
          </cell>
          <cell r="I48">
            <v>0</v>
          </cell>
          <cell r="J48">
            <v>0</v>
          </cell>
          <cell r="K48">
            <v>9289</v>
          </cell>
          <cell r="L48">
            <v>653</v>
          </cell>
          <cell r="M48">
            <v>0</v>
          </cell>
        </row>
        <row r="49">
          <cell r="G49">
            <v>2325</v>
          </cell>
          <cell r="H49">
            <v>0</v>
          </cell>
          <cell r="I49">
            <v>0</v>
          </cell>
          <cell r="J49">
            <v>0</v>
          </cell>
          <cell r="K49">
            <v>9289</v>
          </cell>
          <cell r="L49">
            <v>653</v>
          </cell>
          <cell r="M49">
            <v>0</v>
          </cell>
          <cell r="N49">
            <v>2526</v>
          </cell>
          <cell r="P49">
            <v>153464</v>
          </cell>
        </row>
      </sheetData>
      <sheetData sheetId="5">
        <row r="1">
          <cell r="A1" t="str">
            <v>   嘉義縣六腳鄉北美國民小學</v>
          </cell>
        </row>
      </sheetData>
      <sheetData sheetId="6">
        <row r="48">
          <cell r="G48">
            <v>2325</v>
          </cell>
          <cell r="H48">
            <v>34804</v>
          </cell>
          <cell r="I48">
            <v>0</v>
          </cell>
          <cell r="J48">
            <v>7835</v>
          </cell>
          <cell r="K48">
            <v>17294</v>
          </cell>
          <cell r="L48">
            <v>4860</v>
          </cell>
          <cell r="M48">
            <v>0</v>
          </cell>
          <cell r="N48">
            <v>930</v>
          </cell>
        </row>
        <row r="49">
          <cell r="G49">
            <v>4650</v>
          </cell>
          <cell r="H49">
            <v>34804</v>
          </cell>
          <cell r="I49">
            <v>0</v>
          </cell>
          <cell r="J49">
            <v>7835</v>
          </cell>
          <cell r="K49">
            <v>26583</v>
          </cell>
          <cell r="L49">
            <v>5513</v>
          </cell>
          <cell r="M49">
            <v>0</v>
          </cell>
          <cell r="N49">
            <v>3456</v>
          </cell>
          <cell r="P49">
            <v>170916</v>
          </cell>
        </row>
      </sheetData>
      <sheetData sheetId="7">
        <row r="1">
          <cell r="A1" t="str">
            <v>   嘉義縣六腳鄉北美國民小學</v>
          </cell>
        </row>
      </sheetData>
      <sheetData sheetId="8">
        <row r="4">
          <cell r="P4">
            <v>170916</v>
          </cell>
        </row>
        <row r="48">
          <cell r="G48">
            <v>3126</v>
          </cell>
          <cell r="H48">
            <v>32484</v>
          </cell>
          <cell r="I48">
            <v>0</v>
          </cell>
          <cell r="J48">
            <v>0</v>
          </cell>
          <cell r="K48">
            <v>17294</v>
          </cell>
          <cell r="L48">
            <v>4494</v>
          </cell>
          <cell r="M48">
            <v>0</v>
          </cell>
          <cell r="N48">
            <v>2070</v>
          </cell>
        </row>
        <row r="49">
          <cell r="G49">
            <v>7776</v>
          </cell>
          <cell r="H49">
            <v>67288</v>
          </cell>
          <cell r="I49">
            <v>0</v>
          </cell>
          <cell r="J49">
            <v>7835</v>
          </cell>
          <cell r="L49">
            <v>10007</v>
          </cell>
          <cell r="M49">
            <v>0</v>
          </cell>
          <cell r="N49">
            <v>5526</v>
          </cell>
        </row>
      </sheetData>
      <sheetData sheetId="9">
        <row r="1">
          <cell r="A1" t="str">
            <v>   嘉義縣六腳鄉北美國民小學</v>
          </cell>
        </row>
      </sheetData>
      <sheetData sheetId="10">
        <row r="4">
          <cell r="P4">
            <v>162148</v>
          </cell>
        </row>
        <row r="48">
          <cell r="G48">
            <v>1866</v>
          </cell>
          <cell r="H48">
            <v>33360</v>
          </cell>
          <cell r="I48">
            <v>0</v>
          </cell>
          <cell r="J48">
            <v>2852</v>
          </cell>
          <cell r="K48">
            <v>17294</v>
          </cell>
          <cell r="L48">
            <v>3240</v>
          </cell>
          <cell r="M48">
            <v>0</v>
          </cell>
          <cell r="N48">
            <v>1469</v>
          </cell>
        </row>
        <row r="49">
          <cell r="G49">
            <v>9642</v>
          </cell>
          <cell r="H49">
            <v>100648</v>
          </cell>
          <cell r="I49">
            <v>0</v>
          </cell>
          <cell r="J49">
            <v>10687</v>
          </cell>
          <cell r="K49">
            <v>61171</v>
          </cell>
          <cell r="L49">
            <v>13247</v>
          </cell>
          <cell r="M49">
            <v>0</v>
          </cell>
          <cell r="N49">
            <v>6995</v>
          </cell>
          <cell r="P49">
            <v>214667</v>
          </cell>
        </row>
      </sheetData>
      <sheetData sheetId="11">
        <row r="1">
          <cell r="A1" t="str">
            <v>   嘉義縣六腳鄉北美國民小學</v>
          </cell>
        </row>
      </sheetData>
      <sheetData sheetId="12">
        <row r="4">
          <cell r="P4">
            <v>214667</v>
          </cell>
        </row>
        <row r="48">
          <cell r="G48">
            <v>0</v>
          </cell>
          <cell r="H48">
            <v>42352</v>
          </cell>
          <cell r="I48">
            <v>450</v>
          </cell>
          <cell r="J48">
            <v>2652</v>
          </cell>
          <cell r="K48">
            <v>19138</v>
          </cell>
          <cell r="L48">
            <v>5934</v>
          </cell>
          <cell r="M48">
            <v>0</v>
          </cell>
          <cell r="N48">
            <v>878</v>
          </cell>
        </row>
        <row r="49">
          <cell r="G49">
            <v>9642</v>
          </cell>
          <cell r="H49">
            <v>143000</v>
          </cell>
          <cell r="I49">
            <v>450</v>
          </cell>
          <cell r="J49">
            <v>13339</v>
          </cell>
          <cell r="K49">
            <v>80309</v>
          </cell>
          <cell r="L49">
            <v>19181</v>
          </cell>
          <cell r="M49">
            <v>0</v>
          </cell>
          <cell r="N49">
            <v>7873</v>
          </cell>
          <cell r="P49">
            <v>191912</v>
          </cell>
        </row>
      </sheetData>
      <sheetData sheetId="13">
        <row r="1">
          <cell r="A1" t="str">
            <v>   嘉義縣六腳鄉北美國民小學</v>
          </cell>
        </row>
      </sheetData>
      <sheetData sheetId="14">
        <row r="4">
          <cell r="P4">
            <v>191912</v>
          </cell>
        </row>
        <row r="48">
          <cell r="G48">
            <v>1866</v>
          </cell>
          <cell r="H48">
            <v>28731</v>
          </cell>
          <cell r="I48">
            <v>0</v>
          </cell>
          <cell r="J48">
            <v>0</v>
          </cell>
          <cell r="K48">
            <v>36250</v>
          </cell>
          <cell r="L48">
            <v>1620</v>
          </cell>
          <cell r="M48">
            <v>0</v>
          </cell>
          <cell r="N48">
            <v>1400</v>
          </cell>
        </row>
        <row r="49">
          <cell r="G49">
            <v>11508</v>
          </cell>
          <cell r="H49">
            <v>171731</v>
          </cell>
          <cell r="I49">
            <v>450</v>
          </cell>
          <cell r="J49">
            <v>13339</v>
          </cell>
          <cell r="K49">
            <v>116559</v>
          </cell>
          <cell r="L49">
            <v>20801</v>
          </cell>
          <cell r="M49">
            <v>0</v>
          </cell>
          <cell r="N49">
            <v>9273</v>
          </cell>
          <cell r="P49">
            <v>146645</v>
          </cell>
        </row>
      </sheetData>
      <sheetData sheetId="15">
        <row r="1">
          <cell r="A1" t="str">
            <v>   嘉義縣六腳鄉北美國民小學</v>
          </cell>
        </row>
      </sheetData>
      <sheetData sheetId="16">
        <row r="4">
          <cell r="P4">
            <v>146645</v>
          </cell>
        </row>
        <row r="48">
          <cell r="G48">
            <v>6948</v>
          </cell>
          <cell r="H48">
            <v>25886</v>
          </cell>
          <cell r="I48">
            <v>6980</v>
          </cell>
          <cell r="J48">
            <v>1160</v>
          </cell>
          <cell r="K48">
            <v>17397</v>
          </cell>
          <cell r="L48">
            <v>4345</v>
          </cell>
          <cell r="M48">
            <v>10500</v>
          </cell>
          <cell r="N48">
            <v>6481</v>
          </cell>
        </row>
        <row r="49">
          <cell r="G49">
            <v>18456</v>
          </cell>
          <cell r="H49">
            <v>197617</v>
          </cell>
          <cell r="I49">
            <v>7430</v>
          </cell>
          <cell r="J49">
            <v>14499</v>
          </cell>
          <cell r="L49">
            <v>25146</v>
          </cell>
          <cell r="M49">
            <v>10500</v>
          </cell>
          <cell r="N49">
            <v>15754</v>
          </cell>
          <cell r="P49">
            <v>122428</v>
          </cell>
        </row>
      </sheetData>
      <sheetData sheetId="17">
        <row r="1">
          <cell r="A1" t="str">
            <v>   嘉義縣六腳鄉北美國民小學</v>
          </cell>
        </row>
      </sheetData>
      <sheetData sheetId="18">
        <row r="4">
          <cell r="P4">
            <v>122428</v>
          </cell>
        </row>
        <row r="48">
          <cell r="G48">
            <v>3321</v>
          </cell>
          <cell r="H48">
            <v>25703</v>
          </cell>
          <cell r="I48">
            <v>0</v>
          </cell>
          <cell r="J48">
            <v>2750</v>
          </cell>
          <cell r="K48">
            <v>21439</v>
          </cell>
          <cell r="L48">
            <v>0</v>
          </cell>
          <cell r="M48">
            <v>7000</v>
          </cell>
          <cell r="N48">
            <v>1743</v>
          </cell>
        </row>
        <row r="49">
          <cell r="G49">
            <v>21777</v>
          </cell>
          <cell r="H49">
            <v>223320</v>
          </cell>
          <cell r="I49">
            <v>7430</v>
          </cell>
          <cell r="J49">
            <v>17249</v>
          </cell>
          <cell r="K49">
            <v>155395</v>
          </cell>
          <cell r="L49">
            <v>25146</v>
          </cell>
          <cell r="M49">
            <v>17500</v>
          </cell>
          <cell r="N49">
            <v>17497</v>
          </cell>
          <cell r="P49">
            <v>113022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4" sqref="C4:C11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5" t="s">
        <v>40</v>
      </c>
      <c r="B1" s="15"/>
      <c r="C1" s="15"/>
      <c r="D1" s="16" t="s">
        <v>41</v>
      </c>
      <c r="E1" s="16"/>
      <c r="F1" s="16"/>
      <c r="G1" s="16"/>
      <c r="H1" s="16"/>
    </row>
    <row r="2" spans="1:8" ht="25.5" customHeight="1">
      <c r="A2" s="17" t="s">
        <v>42</v>
      </c>
      <c r="B2" s="17"/>
      <c r="C2" s="17"/>
      <c r="D2" s="17" t="s">
        <v>43</v>
      </c>
      <c r="E2" s="17"/>
      <c r="F2" s="17"/>
      <c r="G2" s="17" t="s">
        <v>2</v>
      </c>
      <c r="H2" s="17"/>
    </row>
    <row r="3" spans="1:8" ht="25.5" customHeight="1">
      <c r="A3" s="2" t="s">
        <v>44</v>
      </c>
      <c r="B3" s="3" t="s">
        <v>45</v>
      </c>
      <c r="C3" s="2" t="s">
        <v>46</v>
      </c>
      <c r="D3" s="2" t="s">
        <v>47</v>
      </c>
      <c r="E3" s="3" t="s">
        <v>48</v>
      </c>
      <c r="F3" s="2" t="s">
        <v>49</v>
      </c>
      <c r="G3" s="3" t="s">
        <v>48</v>
      </c>
      <c r="H3" s="2" t="s">
        <v>49</v>
      </c>
    </row>
    <row r="4" spans="1:8" ht="25.5" customHeight="1">
      <c r="A4" s="2" t="s">
        <v>50</v>
      </c>
      <c r="B4" s="4">
        <f>'[1]07分類帳'!P4</f>
        <v>249575</v>
      </c>
      <c r="C4" s="18" t="s">
        <v>51</v>
      </c>
      <c r="D4" s="2" t="s">
        <v>52</v>
      </c>
      <c r="E4" s="4">
        <f>'[1]07分類帳'!G48</f>
        <v>7360</v>
      </c>
      <c r="F4" s="5">
        <f>E4/(E13-E8)</f>
        <v>0.7077603615732282</v>
      </c>
      <c r="G4" s="4">
        <f>'[1]07分類帳'!G49</f>
        <v>7360</v>
      </c>
      <c r="H4" s="5">
        <f>G4/(G13-G8)</f>
        <v>0.7077603615732282</v>
      </c>
    </row>
    <row r="5" spans="1:8" ht="25.5" customHeight="1">
      <c r="A5" s="2" t="s">
        <v>53</v>
      </c>
      <c r="B5" s="4">
        <f>'[1]07分類帳'!F52</f>
        <v>0</v>
      </c>
      <c r="C5" s="19"/>
      <c r="D5" s="2" t="s">
        <v>54</v>
      </c>
      <c r="E5" s="4">
        <f>'[1]07分類帳'!H48</f>
        <v>2848</v>
      </c>
      <c r="F5" s="5">
        <f>E5/(E13-E8)</f>
        <v>0.2738724877392057</v>
      </c>
      <c r="G5" s="4">
        <f>'[1]07分類帳'!H49</f>
        <v>2848</v>
      </c>
      <c r="H5" s="5">
        <f>G5/(G13-G8)</f>
        <v>0.2738724877392057</v>
      </c>
    </row>
    <row r="6" spans="1:8" ht="29.25" customHeight="1">
      <c r="A6" s="6" t="s">
        <v>55</v>
      </c>
      <c r="B6" s="4">
        <f>'[1]07分類帳'!G52</f>
        <v>0</v>
      </c>
      <c r="C6" s="19"/>
      <c r="D6" s="2" t="s">
        <v>56</v>
      </c>
      <c r="E6" s="4">
        <f>'[1]07分類帳'!I48</f>
        <v>0</v>
      </c>
      <c r="F6" s="5">
        <f>E6/(E13-E8)</f>
        <v>0</v>
      </c>
      <c r="G6" s="4">
        <f>'[1]07分類帳'!I49</f>
        <v>0</v>
      </c>
      <c r="H6" s="5">
        <f>G6/(G13-G8)</f>
        <v>0</v>
      </c>
    </row>
    <row r="7" spans="1:8" ht="25.5" customHeight="1">
      <c r="A7" s="2" t="s">
        <v>57</v>
      </c>
      <c r="B7" s="4">
        <f>'[1]07分類帳'!H52</f>
        <v>0</v>
      </c>
      <c r="C7" s="19"/>
      <c r="D7" s="2" t="s">
        <v>58</v>
      </c>
      <c r="E7" s="4">
        <f>'[1]07分類帳'!J48</f>
        <v>0</v>
      </c>
      <c r="F7" s="5">
        <f>E7/(E13-E8)</f>
        <v>0</v>
      </c>
      <c r="G7" s="4">
        <f>'[1]07分類帳'!J49</f>
        <v>0</v>
      </c>
      <c r="H7" s="5">
        <f>G7/(G13-G8)</f>
        <v>0</v>
      </c>
    </row>
    <row r="8" spans="1:8" ht="25.5" customHeight="1">
      <c r="A8" s="2" t="s">
        <v>59</v>
      </c>
      <c r="B8" s="4">
        <f>'[1]07分類帳'!I52</f>
        <v>0</v>
      </c>
      <c r="C8" s="19"/>
      <c r="D8" s="2" t="s">
        <v>60</v>
      </c>
      <c r="E8" s="4">
        <f>'[1]07分類帳'!K48</f>
        <v>1300</v>
      </c>
      <c r="F8" s="5"/>
      <c r="G8" s="4">
        <f>'[1]07分類帳'!K49</f>
        <v>1300</v>
      </c>
      <c r="H8" s="5"/>
    </row>
    <row r="9" spans="1:8" ht="32.25" customHeight="1">
      <c r="A9" s="7" t="s">
        <v>61</v>
      </c>
      <c r="B9" s="4">
        <f>'[1]07分類帳'!J52</f>
        <v>0</v>
      </c>
      <c r="C9" s="19"/>
      <c r="D9" s="2" t="s">
        <v>62</v>
      </c>
      <c r="E9" s="4">
        <f>'[1]07分類帳'!L48</f>
        <v>191</v>
      </c>
      <c r="F9" s="5">
        <f>E9/(E13-E8)</f>
        <v>0.01836715068756611</v>
      </c>
      <c r="G9" s="4">
        <f>'[1]07分類帳'!L49</f>
        <v>191</v>
      </c>
      <c r="H9" s="5">
        <f>G9/(G13-G8)</f>
        <v>0.01836715068756611</v>
      </c>
    </row>
    <row r="10" spans="1:8" ht="35.25" customHeight="1">
      <c r="A10" s="7" t="s">
        <v>63</v>
      </c>
      <c r="B10" s="4">
        <f>'[1]07分類帳'!K52</f>
        <v>0</v>
      </c>
      <c r="C10" s="19"/>
      <c r="D10" s="2" t="s">
        <v>64</v>
      </c>
      <c r="E10" s="4">
        <f>'[1]07分類帳'!M48</f>
        <v>0</v>
      </c>
      <c r="F10" s="5">
        <f>E10/(E13-E8)</f>
        <v>0</v>
      </c>
      <c r="G10" s="4">
        <f>'[1]07分類帳'!M49</f>
        <v>0</v>
      </c>
      <c r="H10" s="5">
        <f>G10/(G13-G8)</f>
        <v>0</v>
      </c>
    </row>
    <row r="11" spans="1:8" ht="30.75" customHeight="1">
      <c r="A11" s="8" t="s">
        <v>65</v>
      </c>
      <c r="B11" s="4">
        <f>'[1]07分類帳'!L52</f>
        <v>0</v>
      </c>
      <c r="C11" s="19"/>
      <c r="D11" s="2" t="s">
        <v>66</v>
      </c>
      <c r="E11" s="4">
        <f>'[1]07分類帳'!N49</f>
        <v>0</v>
      </c>
      <c r="F11" s="5">
        <f>E11/(E13-E8)</f>
        <v>0</v>
      </c>
      <c r="G11" s="4">
        <f>'[1]07分類帳'!N49</f>
        <v>0</v>
      </c>
      <c r="H11" s="5">
        <f>G11/(G13-G8)</f>
        <v>0</v>
      </c>
    </row>
    <row r="12" spans="1:8" ht="23.25" customHeight="1">
      <c r="A12" s="2" t="s">
        <v>67</v>
      </c>
      <c r="B12" s="4">
        <f>'[1]07分類帳'!M52</f>
        <v>0</v>
      </c>
      <c r="C12" s="20" t="s">
        <v>68</v>
      </c>
      <c r="D12" s="8"/>
      <c r="E12" s="4"/>
      <c r="F12" s="5"/>
      <c r="G12" s="4"/>
      <c r="H12" s="5"/>
    </row>
    <row r="13" spans="1:8" ht="27.75" customHeight="1">
      <c r="A13" s="2"/>
      <c r="B13" s="4">
        <f>'[1]07分類帳'!N52</f>
        <v>0</v>
      </c>
      <c r="C13" s="20"/>
      <c r="D13" s="2" t="s">
        <v>69</v>
      </c>
      <c r="E13" s="4">
        <f>SUM(E4:E12)</f>
        <v>11699</v>
      </c>
      <c r="F13" s="5">
        <f>(E13-E8)/(E13-E8)</f>
        <v>1</v>
      </c>
      <c r="G13" s="4">
        <f>SUM(G4:G12)</f>
        <v>11699</v>
      </c>
      <c r="H13" s="9">
        <f>(G13-G8)/(G13-G8)</f>
        <v>1</v>
      </c>
    </row>
    <row r="14" spans="1:8" ht="30.75" customHeight="1">
      <c r="A14" s="2" t="s">
        <v>70</v>
      </c>
      <c r="B14" s="4">
        <v>6600</v>
      </c>
      <c r="C14" s="20"/>
      <c r="D14" s="2" t="s">
        <v>71</v>
      </c>
      <c r="E14" s="4">
        <f>'[1]07分類帳'!P49</f>
        <v>244476</v>
      </c>
      <c r="F14" s="5"/>
      <c r="G14" s="4">
        <f>E14</f>
        <v>244476</v>
      </c>
      <c r="H14" s="11"/>
    </row>
    <row r="15" spans="1:8" ht="27.75" customHeight="1">
      <c r="A15" s="2" t="s">
        <v>72</v>
      </c>
      <c r="B15" s="4">
        <f>B14+B4</f>
        <v>256175</v>
      </c>
      <c r="C15" s="21"/>
      <c r="D15" s="2" t="s">
        <v>72</v>
      </c>
      <c r="E15" s="4">
        <f>E13+E14</f>
        <v>256175</v>
      </c>
      <c r="F15" s="9">
        <f>SUM(F4:F11)</f>
        <v>1</v>
      </c>
      <c r="G15" s="4">
        <f>G13+G14</f>
        <v>256175</v>
      </c>
      <c r="H15" s="9">
        <f>SUM(H4:H11)</f>
        <v>1</v>
      </c>
    </row>
    <row r="16" spans="1:8" ht="66.75" customHeight="1">
      <c r="A16" s="2" t="s">
        <v>73</v>
      </c>
      <c r="B16" s="22" t="s">
        <v>74</v>
      </c>
      <c r="C16" s="22"/>
      <c r="D16" s="22"/>
      <c r="E16" s="22"/>
      <c r="F16" s="22"/>
      <c r="G16" s="22"/>
      <c r="H16" s="22"/>
    </row>
    <row r="17" spans="1:8" ht="27" customHeight="1">
      <c r="A17" s="23" t="s">
        <v>75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5" t="str">
        <f>'[1]04結算'!A1:C1</f>
        <v>   嘉義縣六腳鄉北美國民小學</v>
      </c>
      <c r="B1" s="15"/>
      <c r="C1" s="15"/>
      <c r="D1" s="16" t="s">
        <v>139</v>
      </c>
      <c r="E1" s="16"/>
      <c r="F1" s="16"/>
      <c r="G1" s="16"/>
      <c r="H1" s="16"/>
    </row>
    <row r="2" spans="1:8" ht="25.5" customHeight="1">
      <c r="A2" s="17" t="s">
        <v>0</v>
      </c>
      <c r="B2" s="17"/>
      <c r="C2" s="17"/>
      <c r="D2" s="17" t="s">
        <v>1</v>
      </c>
      <c r="E2" s="17"/>
      <c r="F2" s="17"/>
      <c r="G2" s="17" t="s">
        <v>2</v>
      </c>
      <c r="H2" s="17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'[1]05分類帳'!P4</f>
        <v>140333</v>
      </c>
      <c r="C4" s="22" t="s">
        <v>140</v>
      </c>
      <c r="D4" s="2" t="s">
        <v>10</v>
      </c>
      <c r="E4" s="4">
        <f>'[1]05分類帳'!G48</f>
        <v>1461</v>
      </c>
      <c r="F4" s="5">
        <f>E4/(E13-E8)</f>
        <v>0.02894215530903328</v>
      </c>
      <c r="G4" s="4">
        <f>'[1]05分類帳'!G49</f>
        <v>43990</v>
      </c>
      <c r="H4" s="5">
        <f>G4/(G13-G8)</f>
        <v>0.08411524113099529</v>
      </c>
    </row>
    <row r="5" spans="1:8" ht="25.5" customHeight="1">
      <c r="A5" s="2" t="s">
        <v>11</v>
      </c>
      <c r="B5" s="4">
        <v>56100</v>
      </c>
      <c r="C5" s="22"/>
      <c r="D5" s="2" t="s">
        <v>12</v>
      </c>
      <c r="E5" s="4">
        <f>'[1]05分類帳'!H48</f>
        <v>37744</v>
      </c>
      <c r="F5" s="5">
        <f>E5/(E13-E8)</f>
        <v>0.74770206022187</v>
      </c>
      <c r="G5" s="4">
        <f>'[1]05分類帳'!H49</f>
        <v>349145</v>
      </c>
      <c r="H5" s="5">
        <f>G5/(G13-G8)</f>
        <v>0.667615727771797</v>
      </c>
    </row>
    <row r="6" spans="1:8" ht="29.25" customHeight="1">
      <c r="A6" s="6" t="s">
        <v>13</v>
      </c>
      <c r="B6" s="4">
        <f>'[1]05分類帳'!G52</f>
        <v>0</v>
      </c>
      <c r="C6" s="22"/>
      <c r="D6" s="2" t="s">
        <v>14</v>
      </c>
      <c r="E6" s="4">
        <f>'[1]05分類帳'!I48</f>
        <v>0</v>
      </c>
      <c r="F6" s="5">
        <f>E6/(E13-E8)</f>
        <v>0</v>
      </c>
      <c r="G6" s="4">
        <f>'[1]05分類帳'!I49</f>
        <v>7200</v>
      </c>
      <c r="H6" s="5">
        <f>G6/(G13-G8)</f>
        <v>0.01376744114896945</v>
      </c>
    </row>
    <row r="7" spans="1:8" ht="25.5" customHeight="1">
      <c r="A7" s="2" t="s">
        <v>15</v>
      </c>
      <c r="B7" s="4">
        <f>'[1]05分類帳'!H52</f>
        <v>0</v>
      </c>
      <c r="C7" s="22"/>
      <c r="D7" s="2" t="s">
        <v>16</v>
      </c>
      <c r="E7" s="4">
        <f>'[1]05分類帳'!J48</f>
        <v>930</v>
      </c>
      <c r="F7" s="5">
        <f>E7/(E13-E8)</f>
        <v>0.018423137876386688</v>
      </c>
      <c r="G7" s="4">
        <f>'[1]05分類帳'!J49</f>
        <v>21596</v>
      </c>
      <c r="H7" s="5">
        <f>G7/(G13-G8)</f>
        <v>0.041294674868492254</v>
      </c>
    </row>
    <row r="8" spans="1:8" ht="25.5" customHeight="1">
      <c r="A8" s="2" t="s">
        <v>17</v>
      </c>
      <c r="B8" s="4">
        <f>'[1]05分類帳'!I52</f>
        <v>0</v>
      </c>
      <c r="C8" s="22"/>
      <c r="D8" s="2" t="s">
        <v>18</v>
      </c>
      <c r="E8" s="4">
        <f>'[1]05分類帳'!K48</f>
        <v>16794</v>
      </c>
      <c r="F8" s="5"/>
      <c r="G8" s="4">
        <f>'[1]05分類帳'!K49</f>
        <v>169305</v>
      </c>
      <c r="H8" s="5"/>
    </row>
    <row r="9" spans="1:8" ht="33" customHeight="1">
      <c r="A9" s="7" t="s">
        <v>19</v>
      </c>
      <c r="B9" s="4">
        <f>'[1]05分類帳'!J52</f>
        <v>0</v>
      </c>
      <c r="C9" s="22"/>
      <c r="D9" s="2" t="s">
        <v>20</v>
      </c>
      <c r="E9" s="4">
        <f>'[1]05分類帳'!L48</f>
        <v>3200</v>
      </c>
      <c r="F9" s="5">
        <f>E9/(E13-E8)</f>
        <v>0.06339144215530904</v>
      </c>
      <c r="G9" s="4">
        <f>'[1]05分類帳'!L49</f>
        <v>36476</v>
      </c>
      <c r="H9" s="5">
        <f>G9/(G13-G8)</f>
        <v>0.06974738657636245</v>
      </c>
    </row>
    <row r="10" spans="1:8" ht="30.75" customHeight="1">
      <c r="A10" s="7" t="s">
        <v>21</v>
      </c>
      <c r="B10" s="4">
        <f>'[1]05分類帳'!K52</f>
        <v>0</v>
      </c>
      <c r="C10" s="22"/>
      <c r="D10" s="2" t="s">
        <v>22</v>
      </c>
      <c r="E10" s="4">
        <f>'[1]05分類帳'!M48</f>
        <v>7000</v>
      </c>
      <c r="F10" s="5">
        <f>E10/(E13-E8)</f>
        <v>0.1386687797147385</v>
      </c>
      <c r="G10" s="4">
        <f>'[1]05分類帳'!M49</f>
        <v>41300</v>
      </c>
      <c r="H10" s="5">
        <f>G10/(G13-G8)</f>
        <v>0.07897157214617198</v>
      </c>
    </row>
    <row r="11" spans="1:8" ht="33" customHeight="1">
      <c r="A11" s="8" t="s">
        <v>36</v>
      </c>
      <c r="B11" s="4">
        <f>'[1]05分類帳'!L52</f>
        <v>80000</v>
      </c>
      <c r="C11" s="18"/>
      <c r="D11" s="2" t="s">
        <v>23</v>
      </c>
      <c r="E11" s="4">
        <f>'[1]05分類帳'!N48</f>
        <v>145</v>
      </c>
      <c r="F11" s="5">
        <f>E11/(E13-E8)</f>
        <v>0.0028724247226624405</v>
      </c>
      <c r="G11" s="4">
        <f>'[1]05分類帳'!N49</f>
        <v>23266</v>
      </c>
      <c r="H11" s="5">
        <f>G11/(G13-G8)</f>
        <v>0.04448795635721156</v>
      </c>
    </row>
    <row r="12" spans="1:8" ht="25.5" customHeight="1">
      <c r="A12" s="2" t="s">
        <v>24</v>
      </c>
      <c r="B12" s="4">
        <f>'[1]05分類帳'!M52</f>
        <v>0</v>
      </c>
      <c r="C12" s="21" t="s">
        <v>25</v>
      </c>
      <c r="D12" s="2"/>
      <c r="E12" s="4"/>
      <c r="F12" s="5"/>
      <c r="G12" s="4"/>
      <c r="H12" s="5"/>
    </row>
    <row r="13" spans="1:8" ht="33" customHeight="1">
      <c r="A13" s="2"/>
      <c r="B13" s="4">
        <f>'[1]05分類帳'!N52</f>
        <v>0</v>
      </c>
      <c r="C13" s="36"/>
      <c r="D13" s="2" t="s">
        <v>26</v>
      </c>
      <c r="E13" s="4">
        <f>SUM(E4:E12)</f>
        <v>67274</v>
      </c>
      <c r="F13" s="5">
        <f>(E13-E8)/(E13-E8)</f>
        <v>1</v>
      </c>
      <c r="G13" s="4">
        <f>SUM(G4:G12)</f>
        <v>692278</v>
      </c>
      <c r="H13" s="5">
        <f>(G13-G8)/(G13-G8)</f>
        <v>1</v>
      </c>
    </row>
    <row r="14" spans="1:8" ht="35.25" customHeight="1">
      <c r="A14" s="2" t="s">
        <v>27</v>
      </c>
      <c r="B14" s="4">
        <f>SUM(B5:B13)</f>
        <v>136100</v>
      </c>
      <c r="C14" s="36"/>
      <c r="D14" s="2" t="s">
        <v>28</v>
      </c>
      <c r="E14" s="4">
        <f>'[1]05分類帳'!P49</f>
        <v>209159</v>
      </c>
      <c r="F14" s="5"/>
      <c r="G14" s="4">
        <f>E14</f>
        <v>209159</v>
      </c>
      <c r="H14" s="5"/>
    </row>
    <row r="15" spans="1:8" ht="35.25" customHeight="1">
      <c r="A15" s="2" t="s">
        <v>29</v>
      </c>
      <c r="B15" s="4">
        <f>B14+B4</f>
        <v>276433</v>
      </c>
      <c r="C15" s="36"/>
      <c r="D15" s="2" t="s">
        <v>29</v>
      </c>
      <c r="E15" s="4">
        <f>E13+E14</f>
        <v>276433</v>
      </c>
      <c r="F15" s="9">
        <f>SUM(F4:F11)</f>
        <v>1</v>
      </c>
      <c r="G15" s="4">
        <f>G13+G14</f>
        <v>901437</v>
      </c>
      <c r="H15" s="9">
        <f>SUM(H4:H11)</f>
        <v>1</v>
      </c>
    </row>
    <row r="16" spans="1:8" ht="74.25" customHeight="1">
      <c r="A16" s="2" t="s">
        <v>30</v>
      </c>
      <c r="B16" s="22" t="s">
        <v>31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32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33" customHeight="1">
      <c r="A1" s="15" t="str">
        <f>'[1]05結算'!A1:C1</f>
        <v>   嘉義縣六腳鄉北美國民小學</v>
      </c>
      <c r="B1" s="15"/>
      <c r="C1" s="15"/>
      <c r="D1" s="16" t="s">
        <v>141</v>
      </c>
      <c r="E1" s="16"/>
      <c r="F1" s="16"/>
      <c r="G1" s="16"/>
      <c r="H1" s="16"/>
    </row>
    <row r="2" spans="1:8" ht="25.5" customHeight="1">
      <c r="A2" s="17" t="s">
        <v>0</v>
      </c>
      <c r="B2" s="17"/>
      <c r="C2" s="17"/>
      <c r="D2" s="17" t="s">
        <v>1</v>
      </c>
      <c r="E2" s="17"/>
      <c r="F2" s="17"/>
      <c r="G2" s="17" t="s">
        <v>2</v>
      </c>
      <c r="H2" s="17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'[1]06分類帳'!P4</f>
        <v>209159</v>
      </c>
      <c r="C4" s="22" t="s">
        <v>142</v>
      </c>
      <c r="D4" s="2" t="s">
        <v>10</v>
      </c>
      <c r="E4" s="4">
        <f>'[1]06分類帳'!G48</f>
        <v>9900</v>
      </c>
      <c r="F4" s="5">
        <f>E4/(E13-E8)</f>
        <v>0.12987694487445228</v>
      </c>
      <c r="G4" s="4">
        <f>'[1]06分類帳'!G49</f>
        <v>53890</v>
      </c>
      <c r="H4" s="5">
        <f>G4/(G13-G8)</f>
        <v>0.08993673220415922</v>
      </c>
    </row>
    <row r="5" spans="1:8" ht="25.5" customHeight="1">
      <c r="A5" s="2" t="s">
        <v>11</v>
      </c>
      <c r="B5" s="4">
        <v>51452</v>
      </c>
      <c r="C5" s="22"/>
      <c r="D5" s="2" t="s">
        <v>12</v>
      </c>
      <c r="E5" s="4">
        <f>'[1]06分類帳'!H48</f>
        <v>54025</v>
      </c>
      <c r="F5" s="5">
        <f>E5/(E13-E8)</f>
        <v>0.7087476713982106</v>
      </c>
      <c r="G5" s="4">
        <f>'[1]06分類帳'!H49</f>
        <v>403170</v>
      </c>
      <c r="H5" s="5">
        <f>G5/(G13-G8)</f>
        <v>0.6728482524169767</v>
      </c>
    </row>
    <row r="6" spans="1:8" ht="29.25" customHeight="1">
      <c r="A6" s="6" t="s">
        <v>13</v>
      </c>
      <c r="B6" s="4">
        <f>'[1]06分類帳'!G52</f>
        <v>0</v>
      </c>
      <c r="C6" s="22"/>
      <c r="D6" s="2" t="s">
        <v>14</v>
      </c>
      <c r="E6" s="4">
        <f>'[1]06分類帳'!I48</f>
        <v>0</v>
      </c>
      <c r="F6" s="5">
        <f>E6/(E13-E8)</f>
        <v>0</v>
      </c>
      <c r="G6" s="4">
        <f>'[1]06分類帳'!I49</f>
        <v>7200</v>
      </c>
      <c r="H6" s="5">
        <f>G6/(G13-G8)</f>
        <v>0.012016041415289412</v>
      </c>
    </row>
    <row r="7" spans="1:8" ht="25.5" customHeight="1">
      <c r="A7" s="2" t="s">
        <v>15</v>
      </c>
      <c r="B7" s="4">
        <f>'[1]06分類帳'!H52</f>
        <v>0</v>
      </c>
      <c r="C7" s="22"/>
      <c r="D7" s="2" t="s">
        <v>16</v>
      </c>
      <c r="E7" s="4">
        <f>'[1]06分類帳'!J48</f>
        <v>1289</v>
      </c>
      <c r="F7" s="5">
        <f>E7/(E13-E8)</f>
        <v>0.0169102406003201</v>
      </c>
      <c r="G7" s="4">
        <f>'[1]06分類帳'!J49</f>
        <v>22885</v>
      </c>
      <c r="H7" s="5">
        <f>G7/(G13-G8)</f>
        <v>0.038192653859569194</v>
      </c>
    </row>
    <row r="8" spans="1:8" ht="25.5" customHeight="1">
      <c r="A8" s="2" t="s">
        <v>17</v>
      </c>
      <c r="B8" s="4">
        <f>'[1]06分類帳'!I52</f>
        <v>0</v>
      </c>
      <c r="C8" s="22"/>
      <c r="D8" s="2" t="s">
        <v>18</v>
      </c>
      <c r="E8" s="4">
        <f>'[1]06分類帳'!K48</f>
        <v>16128</v>
      </c>
      <c r="F8" s="5"/>
      <c r="G8" s="4">
        <f>'[1]06分類帳'!K49</f>
        <v>185433</v>
      </c>
      <c r="H8" s="5"/>
    </row>
    <row r="9" spans="1:8" ht="32.25" customHeight="1">
      <c r="A9" s="7" t="s">
        <v>19</v>
      </c>
      <c r="B9" s="4">
        <f>'[1]06分類帳'!J52</f>
        <v>0</v>
      </c>
      <c r="C9" s="22"/>
      <c r="D9" s="2" t="s">
        <v>20</v>
      </c>
      <c r="E9" s="4">
        <f>'[1]06分類帳'!L48</f>
        <v>6013</v>
      </c>
      <c r="F9" s="5">
        <f>E9/(E13-E8)</f>
        <v>0.07888384540707895</v>
      </c>
      <c r="G9" s="4">
        <f>'[1]06分類帳'!L49</f>
        <v>42489</v>
      </c>
      <c r="H9" s="5">
        <f>G9/(G13-G8)</f>
        <v>0.07090966440197664</v>
      </c>
    </row>
    <row r="10" spans="1:8" ht="30.75" customHeight="1">
      <c r="A10" s="7" t="s">
        <v>21</v>
      </c>
      <c r="B10" s="4">
        <f>'[1]06分類帳'!K52</f>
        <v>0</v>
      </c>
      <c r="C10" s="22"/>
      <c r="D10" s="2" t="s">
        <v>22</v>
      </c>
      <c r="E10" s="4">
        <f>'[1]06分類帳'!M48</f>
        <v>0</v>
      </c>
      <c r="F10" s="5">
        <f>E10/(E13-E8)</f>
        <v>0</v>
      </c>
      <c r="G10" s="4">
        <f>'[1]06分類帳'!M49</f>
        <v>41300</v>
      </c>
      <c r="H10" s="5">
        <f>G10/(G13-G8)</f>
        <v>0.06892534867381288</v>
      </c>
    </row>
    <row r="11" spans="1:8" ht="33" customHeight="1">
      <c r="A11" s="8" t="s">
        <v>36</v>
      </c>
      <c r="B11" s="4">
        <f>'[1]06分類帳'!L52</f>
        <v>0</v>
      </c>
      <c r="C11" s="18"/>
      <c r="D11" s="2" t="s">
        <v>23</v>
      </c>
      <c r="E11" s="4">
        <f>'[1]06分類帳'!N48</f>
        <v>4999</v>
      </c>
      <c r="F11" s="5">
        <f>E11/(E13-E8)</f>
        <v>0.06558129771993808</v>
      </c>
      <c r="G11" s="4">
        <f>'[1]06分類帳'!N49</f>
        <v>28265</v>
      </c>
      <c r="H11" s="5">
        <f>G11/(G13-G8)</f>
        <v>0.047171307028216</v>
      </c>
    </row>
    <row r="12" spans="1:8" ht="25.5" customHeight="1">
      <c r="A12" s="2" t="s">
        <v>24</v>
      </c>
      <c r="B12" s="4">
        <f>'[1]06分類帳'!M52</f>
        <v>0</v>
      </c>
      <c r="C12" s="21" t="s">
        <v>25</v>
      </c>
      <c r="D12" s="2"/>
      <c r="E12" s="4"/>
      <c r="F12" s="5"/>
      <c r="G12" s="4"/>
      <c r="H12" s="5"/>
    </row>
    <row r="13" spans="1:8" ht="25.5" customHeight="1">
      <c r="A13" s="2"/>
      <c r="B13" s="4">
        <f>'[1]06分類帳'!N52</f>
        <v>0</v>
      </c>
      <c r="C13" s="36"/>
      <c r="D13" s="2" t="s">
        <v>26</v>
      </c>
      <c r="E13" s="4">
        <f>SUM(E4:E12)</f>
        <v>92354</v>
      </c>
      <c r="F13" s="5">
        <f>(E13-E8)/(E13-E8)</f>
        <v>1</v>
      </c>
      <c r="G13" s="4">
        <f>SUM(G4:G12)</f>
        <v>784632</v>
      </c>
      <c r="H13" s="5">
        <f>(G13-G8)/(G13-G8)</f>
        <v>1</v>
      </c>
    </row>
    <row r="14" spans="1:8" ht="25.5" customHeight="1">
      <c r="A14" s="2" t="s">
        <v>27</v>
      </c>
      <c r="B14" s="4">
        <f>SUM(B5:B13)</f>
        <v>51452</v>
      </c>
      <c r="C14" s="36"/>
      <c r="D14" s="2" t="s">
        <v>28</v>
      </c>
      <c r="E14" s="4">
        <f>'[1]06分類帳'!P49</f>
        <v>168257</v>
      </c>
      <c r="F14" s="5"/>
      <c r="G14" s="4">
        <f>E14</f>
        <v>168257</v>
      </c>
      <c r="H14" s="5"/>
    </row>
    <row r="15" spans="1:8" ht="25.5" customHeight="1">
      <c r="A15" s="2" t="s">
        <v>29</v>
      </c>
      <c r="B15" s="4">
        <f>B14+B4</f>
        <v>260611</v>
      </c>
      <c r="C15" s="36"/>
      <c r="D15" s="2" t="s">
        <v>29</v>
      </c>
      <c r="E15" s="4">
        <f>E13+E14</f>
        <v>260611</v>
      </c>
      <c r="F15" s="9">
        <f>SUM(F4:F11)</f>
        <v>1</v>
      </c>
      <c r="G15" s="4">
        <f>G13+G14</f>
        <v>952889</v>
      </c>
      <c r="H15" s="9">
        <f>SUM(H4:H11)</f>
        <v>1</v>
      </c>
    </row>
    <row r="16" spans="1:8" ht="55.5" customHeight="1">
      <c r="A16" s="2" t="s">
        <v>30</v>
      </c>
      <c r="B16" s="22" t="s">
        <v>31</v>
      </c>
      <c r="C16" s="22"/>
      <c r="D16" s="22"/>
      <c r="E16" s="22"/>
      <c r="F16" s="22"/>
      <c r="G16" s="22"/>
      <c r="H16" s="22"/>
    </row>
    <row r="17" spans="1:8" ht="27" customHeight="1">
      <c r="A17" s="23" t="s">
        <v>143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5" t="str">
        <f>'[2]07結算'!A1:C1</f>
        <v>   嘉義縣六腳鄉北美國民小學</v>
      </c>
      <c r="B1" s="15"/>
      <c r="C1" s="15"/>
      <c r="D1" s="16" t="s">
        <v>144</v>
      </c>
      <c r="E1" s="16"/>
      <c r="F1" s="16"/>
      <c r="G1" s="16"/>
      <c r="H1" s="16"/>
    </row>
    <row r="2" spans="1:8" ht="25.5" customHeight="1">
      <c r="A2" s="17" t="s">
        <v>0</v>
      </c>
      <c r="B2" s="17"/>
      <c r="C2" s="17"/>
      <c r="D2" s="17" t="s">
        <v>1</v>
      </c>
      <c r="E2" s="17"/>
      <c r="F2" s="17"/>
      <c r="G2" s="17" t="s">
        <v>2</v>
      </c>
      <c r="H2" s="17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'[2]08分類帳'!P4</f>
        <v>168257</v>
      </c>
      <c r="C4" s="18" t="s">
        <v>145</v>
      </c>
      <c r="D4" s="2" t="s">
        <v>10</v>
      </c>
      <c r="E4" s="4">
        <f>'[2]08分類帳'!G48</f>
        <v>2325</v>
      </c>
      <c r="F4" s="5">
        <f>E4/(E13-E8)</f>
        <v>0.42242005813953487</v>
      </c>
      <c r="G4" s="4">
        <f>'[2]08分類帳'!G49</f>
        <v>2325</v>
      </c>
      <c r="H4" s="5">
        <f>G4/(G13-G8)</f>
        <v>0.42242005813953487</v>
      </c>
    </row>
    <row r="5" spans="1:8" ht="25.5" customHeight="1">
      <c r="A5" s="2" t="s">
        <v>11</v>
      </c>
      <c r="B5" s="4">
        <v>0</v>
      </c>
      <c r="C5" s="19"/>
      <c r="D5" s="2" t="s">
        <v>12</v>
      </c>
      <c r="E5" s="4">
        <f>'[2]08分類帳'!H48</f>
        <v>0</v>
      </c>
      <c r="F5" s="5">
        <f>E5/(E13-E8)</f>
        <v>0</v>
      </c>
      <c r="G5" s="4">
        <f>'[2]08分類帳'!H49</f>
        <v>0</v>
      </c>
      <c r="H5" s="5">
        <f>G5/(G13-G8)</f>
        <v>0</v>
      </c>
    </row>
    <row r="6" spans="1:8" ht="29.25" customHeight="1">
      <c r="A6" s="6" t="s">
        <v>13</v>
      </c>
      <c r="B6" s="4">
        <f>'[2]08分類帳'!G52</f>
        <v>0</v>
      </c>
      <c r="C6" s="19"/>
      <c r="D6" s="2" t="s">
        <v>14</v>
      </c>
      <c r="E6" s="4">
        <f>'[2]08分類帳'!I48</f>
        <v>0</v>
      </c>
      <c r="F6" s="5">
        <f>E6/(E13-E8)</f>
        <v>0</v>
      </c>
      <c r="G6" s="4">
        <f>'[2]08分類帳'!I49</f>
        <v>0</v>
      </c>
      <c r="H6" s="5">
        <f>G6/(G13-G8)</f>
        <v>0</v>
      </c>
    </row>
    <row r="7" spans="1:8" ht="30" customHeight="1">
      <c r="A7" s="7" t="s">
        <v>19</v>
      </c>
      <c r="B7" s="4">
        <f>'[2]08分類帳'!H52</f>
        <v>0</v>
      </c>
      <c r="C7" s="19"/>
      <c r="D7" s="2" t="s">
        <v>16</v>
      </c>
      <c r="E7" s="4">
        <f>'[2]08分類帳'!J48</f>
        <v>0</v>
      </c>
      <c r="F7" s="5">
        <f>E7/(E13-E8)</f>
        <v>0</v>
      </c>
      <c r="G7" s="4">
        <f>'[2]08分類帳'!J49</f>
        <v>0</v>
      </c>
      <c r="H7" s="5">
        <f>G7/(G13-G8)</f>
        <v>0</v>
      </c>
    </row>
    <row r="8" spans="1:8" ht="30" customHeight="1">
      <c r="A8" s="7" t="s">
        <v>21</v>
      </c>
      <c r="B8" s="4">
        <f>'[2]08分類帳'!I52</f>
        <v>0</v>
      </c>
      <c r="C8" s="19"/>
      <c r="D8" s="2" t="s">
        <v>18</v>
      </c>
      <c r="E8" s="4">
        <f>'[2]08分類帳'!K48</f>
        <v>9289</v>
      </c>
      <c r="F8" s="5"/>
      <c r="G8" s="4">
        <f>'[2]08分類帳'!K49</f>
        <v>9289</v>
      </c>
      <c r="H8" s="5"/>
    </row>
    <row r="9" spans="1:8" ht="32.25" customHeight="1">
      <c r="A9" s="8" t="s">
        <v>36</v>
      </c>
      <c r="B9" s="4">
        <f>'[2]08分類帳'!J52</f>
        <v>0</v>
      </c>
      <c r="C9" s="19"/>
      <c r="D9" s="2" t="s">
        <v>20</v>
      </c>
      <c r="E9" s="4">
        <f>'[2]08分類帳'!L48</f>
        <v>653</v>
      </c>
      <c r="F9" s="5">
        <f>E9/(E13-E8)</f>
        <v>0.11864098837209303</v>
      </c>
      <c r="G9" s="4">
        <f>'[2]08分類帳'!L49</f>
        <v>653</v>
      </c>
      <c r="H9" s="5">
        <f>G9/(G13-G8)</f>
        <v>0.11864098837209303</v>
      </c>
    </row>
    <row r="10" spans="1:8" ht="30" customHeight="1">
      <c r="A10" s="2" t="s">
        <v>24</v>
      </c>
      <c r="B10" s="4">
        <f>'[2]08分類帳'!K52</f>
        <v>0</v>
      </c>
      <c r="C10" s="19"/>
      <c r="D10" s="2" t="s">
        <v>22</v>
      </c>
      <c r="E10" s="4">
        <f>'[2]08分類帳'!M48</f>
        <v>0</v>
      </c>
      <c r="F10" s="5">
        <f>E10/(E13-E8)</f>
        <v>0</v>
      </c>
      <c r="G10" s="4">
        <f>'[2]08分類帳'!M49</f>
        <v>0</v>
      </c>
      <c r="H10" s="5">
        <f>G10/(G13-G8)</f>
        <v>0</v>
      </c>
    </row>
    <row r="11" spans="1:8" ht="27" customHeight="1">
      <c r="A11" s="8"/>
      <c r="B11" s="4">
        <f>'[2]08分類帳'!L52</f>
        <v>0</v>
      </c>
      <c r="C11" s="19"/>
      <c r="D11" s="2" t="s">
        <v>23</v>
      </c>
      <c r="E11" s="4">
        <f>'[2]08分類帳'!N49</f>
        <v>2526</v>
      </c>
      <c r="F11" s="5">
        <f>E11/(E13-E8)</f>
        <v>0.4589389534883721</v>
      </c>
      <c r="G11" s="4">
        <f>'[2]08分類帳'!N49</f>
        <v>2526</v>
      </c>
      <c r="H11" s="5">
        <f>G11/(G13-G8)</f>
        <v>0.4589389534883721</v>
      </c>
    </row>
    <row r="12" spans="1:8" ht="25.5" customHeight="1">
      <c r="A12" s="2"/>
      <c r="B12" s="4">
        <f>'[2]08分類帳'!M52</f>
        <v>0</v>
      </c>
      <c r="C12" s="20" t="s">
        <v>25</v>
      </c>
      <c r="D12" s="8"/>
      <c r="E12" s="4"/>
      <c r="F12" s="5"/>
      <c r="G12" s="4"/>
      <c r="H12" s="5"/>
    </row>
    <row r="13" spans="1:8" ht="27" customHeight="1">
      <c r="A13" s="2"/>
      <c r="B13" s="4">
        <f>'[2]08分類帳'!N52</f>
        <v>0</v>
      </c>
      <c r="C13" s="20"/>
      <c r="D13" s="2" t="s">
        <v>26</v>
      </c>
      <c r="E13" s="4">
        <f>SUM(E4:E12)</f>
        <v>14793</v>
      </c>
      <c r="F13" s="5">
        <f>(E13-E8)/(E13-E8)</f>
        <v>1</v>
      </c>
      <c r="G13" s="4">
        <f>SUM(G4:G12)</f>
        <v>14793</v>
      </c>
      <c r="H13" s="9">
        <f>(G13-G8)/(G13-G8)</f>
        <v>1</v>
      </c>
    </row>
    <row r="14" spans="1:8" ht="33" customHeight="1">
      <c r="A14" s="2" t="s">
        <v>27</v>
      </c>
      <c r="B14" s="4">
        <f>SUM(B5:B13)</f>
        <v>0</v>
      </c>
      <c r="C14" s="20"/>
      <c r="D14" s="2" t="s">
        <v>28</v>
      </c>
      <c r="E14" s="4">
        <f>'[2]08分類帳'!P49</f>
        <v>153464</v>
      </c>
      <c r="F14" s="5"/>
      <c r="G14" s="4">
        <f>E14</f>
        <v>153464</v>
      </c>
      <c r="H14" s="11"/>
    </row>
    <row r="15" spans="1:8" ht="33" customHeight="1">
      <c r="A15" s="2" t="s">
        <v>29</v>
      </c>
      <c r="B15" s="4">
        <f>B14+B4</f>
        <v>168257</v>
      </c>
      <c r="C15" s="21"/>
      <c r="D15" s="2" t="s">
        <v>29</v>
      </c>
      <c r="E15" s="4">
        <f>E13+E14</f>
        <v>168257</v>
      </c>
      <c r="F15" s="9">
        <f>SUM(F4:F11)</f>
        <v>1</v>
      </c>
      <c r="G15" s="4">
        <f>G13+G14</f>
        <v>168257</v>
      </c>
      <c r="H15" s="9">
        <f>SUM(H4:H11)</f>
        <v>1</v>
      </c>
    </row>
    <row r="16" spans="1:8" ht="66.75" customHeight="1">
      <c r="A16" s="2" t="s">
        <v>30</v>
      </c>
      <c r="B16" s="22" t="s">
        <v>31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32</v>
      </c>
      <c r="B17" s="23"/>
      <c r="C17" s="23"/>
      <c r="D17" s="23"/>
      <c r="E17" s="23"/>
      <c r="F17" s="23"/>
      <c r="G17" s="23"/>
      <c r="H17" s="23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D10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5" t="str">
        <f>'[2]08結算'!A1:C1</f>
        <v>   嘉義縣六腳鄉北美國民小學</v>
      </c>
      <c r="B1" s="15"/>
      <c r="C1" s="15"/>
      <c r="D1" s="16" t="s">
        <v>148</v>
      </c>
      <c r="E1" s="16"/>
      <c r="F1" s="16"/>
      <c r="G1" s="16"/>
      <c r="H1" s="16"/>
    </row>
    <row r="2" spans="1:8" ht="25.5" customHeight="1">
      <c r="A2" s="17" t="s">
        <v>0</v>
      </c>
      <c r="B2" s="17"/>
      <c r="C2" s="17"/>
      <c r="D2" s="17" t="s">
        <v>1</v>
      </c>
      <c r="E2" s="17"/>
      <c r="F2" s="17"/>
      <c r="G2" s="17" t="s">
        <v>2</v>
      </c>
      <c r="H2" s="17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v>153464</v>
      </c>
      <c r="C4" s="18" t="s">
        <v>149</v>
      </c>
      <c r="D4" s="2" t="s">
        <v>10</v>
      </c>
      <c r="E4" s="4">
        <f>'[2]09分類帳'!G48</f>
        <v>2325</v>
      </c>
      <c r="F4" s="5">
        <f>E4/(E13-E8)</f>
        <v>0.045809197304645936</v>
      </c>
      <c r="G4" s="4">
        <f>'[2]09分類帳'!G49</f>
        <v>4650</v>
      </c>
      <c r="H4" s="5">
        <f>G4/(G13-G8)</f>
        <v>0.08265491130150379</v>
      </c>
    </row>
    <row r="5" spans="1:8" ht="25.5" customHeight="1">
      <c r="A5" s="2" t="s">
        <v>11</v>
      </c>
      <c r="B5" s="4">
        <v>85500</v>
      </c>
      <c r="C5" s="19"/>
      <c r="D5" s="2" t="s">
        <v>12</v>
      </c>
      <c r="E5" s="4">
        <f>'[2]09分類帳'!H48</f>
        <v>34804</v>
      </c>
      <c r="F5" s="5">
        <f>E5/(E13-E8)</f>
        <v>0.6857390550498483</v>
      </c>
      <c r="G5" s="4">
        <f>'[2]09分類帳'!H49</f>
        <v>34804</v>
      </c>
      <c r="H5" s="5">
        <f>G5/(G13-G8)</f>
        <v>0.618649792029578</v>
      </c>
    </row>
    <row r="6" spans="1:8" ht="29.25" customHeight="1">
      <c r="A6" s="6" t="s">
        <v>13</v>
      </c>
      <c r="B6" s="4">
        <f>'[2]09分類帳'!G52</f>
        <v>0</v>
      </c>
      <c r="C6" s="19"/>
      <c r="D6" s="2" t="s">
        <v>14</v>
      </c>
      <c r="E6" s="4">
        <f>'[2]09分類帳'!I48</f>
        <v>0</v>
      </c>
      <c r="F6" s="5">
        <f>E6/(E13-E8)</f>
        <v>0</v>
      </c>
      <c r="G6" s="4">
        <f>'[2]09分類帳'!I49</f>
        <v>0</v>
      </c>
      <c r="H6" s="5">
        <f>G6/(G13-G8)</f>
        <v>0</v>
      </c>
    </row>
    <row r="7" spans="1:8" ht="33" customHeight="1">
      <c r="A7" s="7" t="s">
        <v>19</v>
      </c>
      <c r="B7" s="4">
        <f>'[2]09分類帳'!H52</f>
        <v>0</v>
      </c>
      <c r="C7" s="19"/>
      <c r="D7" s="2" t="s">
        <v>16</v>
      </c>
      <c r="E7" s="4">
        <f>'[2]09分類帳'!J48</f>
        <v>7835</v>
      </c>
      <c r="F7" s="5">
        <f>E7/(E13-E8)</f>
        <v>0.15437206919651653</v>
      </c>
      <c r="G7" s="4">
        <f>'[2]09分類帳'!J49</f>
        <v>7835</v>
      </c>
      <c r="H7" s="5">
        <f>G7/(G13-G8)</f>
        <v>0.13926908173059832</v>
      </c>
    </row>
    <row r="8" spans="1:8" ht="30" customHeight="1">
      <c r="A8" s="7" t="s">
        <v>21</v>
      </c>
      <c r="B8" s="4">
        <f>'[2]09分類帳'!I52</f>
        <v>0</v>
      </c>
      <c r="C8" s="19"/>
      <c r="D8" s="2" t="s">
        <v>18</v>
      </c>
      <c r="E8" s="4">
        <f>'[2]09分類帳'!K48</f>
        <v>17294</v>
      </c>
      <c r="F8" s="5"/>
      <c r="G8" s="4">
        <f>'[2]09分類帳'!K49</f>
        <v>26583</v>
      </c>
      <c r="H8" s="5"/>
    </row>
    <row r="9" spans="1:8" ht="32.25" customHeight="1">
      <c r="A9" s="8" t="s">
        <v>36</v>
      </c>
      <c r="B9" s="4">
        <f>'[2]09分類帳'!J52</f>
        <v>0</v>
      </c>
      <c r="C9" s="19"/>
      <c r="D9" s="2" t="s">
        <v>20</v>
      </c>
      <c r="E9" s="4">
        <f>'[2]09分類帳'!L48</f>
        <v>4860</v>
      </c>
      <c r="F9" s="5">
        <f>E9/(E13-E8)</f>
        <v>0.09575599952713086</v>
      </c>
      <c r="G9" s="4">
        <f>'[2]09分類帳'!L49</f>
        <v>5513</v>
      </c>
      <c r="H9" s="5">
        <f>G9/(G13-G8)</f>
        <v>0.0979949518290732</v>
      </c>
    </row>
    <row r="10" spans="1:8" ht="30" customHeight="1">
      <c r="A10" s="2" t="s">
        <v>24</v>
      </c>
      <c r="B10" s="4">
        <f>'[2]09分類帳'!K52</f>
        <v>0</v>
      </c>
      <c r="C10" s="19"/>
      <c r="D10" s="2" t="s">
        <v>22</v>
      </c>
      <c r="E10" s="4">
        <f>'[2]09分類帳'!M48</f>
        <v>0</v>
      </c>
      <c r="F10" s="5">
        <f>E10/(E13-E8)</f>
        <v>0</v>
      </c>
      <c r="G10" s="4">
        <f>'[2]09分類帳'!M49</f>
        <v>0</v>
      </c>
      <c r="H10" s="5">
        <f>G10/(G13-G8)</f>
        <v>0</v>
      </c>
    </row>
    <row r="11" spans="1:8" ht="24" customHeight="1">
      <c r="A11" s="8"/>
      <c r="B11" s="4">
        <f>'[2]09分類帳'!L52</f>
        <v>0</v>
      </c>
      <c r="C11" s="19"/>
      <c r="D11" s="2" t="s">
        <v>23</v>
      </c>
      <c r="E11" s="4">
        <f>'[2]09分類帳'!N48</f>
        <v>930</v>
      </c>
      <c r="F11" s="5">
        <f>E11/(E13-E8)</f>
        <v>0.018323678921858377</v>
      </c>
      <c r="G11" s="4">
        <f>'[2]09分類帳'!N49</f>
        <v>3456</v>
      </c>
      <c r="H11" s="5">
        <f>G11/(G13-G8)</f>
        <v>0.06143126310924669</v>
      </c>
    </row>
    <row r="12" spans="1:8" ht="25.5" customHeight="1">
      <c r="A12" s="2"/>
      <c r="B12" s="4">
        <f>'[2]09分類帳'!M52</f>
        <v>0</v>
      </c>
      <c r="C12" s="20" t="s">
        <v>25</v>
      </c>
      <c r="D12" s="8"/>
      <c r="E12" s="4"/>
      <c r="F12" s="5"/>
      <c r="G12" s="4"/>
      <c r="H12" s="5"/>
    </row>
    <row r="13" spans="1:8" ht="30" customHeight="1">
      <c r="A13" s="2"/>
      <c r="B13" s="4">
        <f>'[2]09分類帳'!N52</f>
        <v>0</v>
      </c>
      <c r="C13" s="20"/>
      <c r="D13" s="2" t="s">
        <v>26</v>
      </c>
      <c r="E13" s="4">
        <f>SUM(E4:E12)</f>
        <v>68048</v>
      </c>
      <c r="F13" s="5">
        <f>(E13-E8)/(E13-E8)</f>
        <v>1</v>
      </c>
      <c r="G13" s="4">
        <f>SUM(G4:G12)</f>
        <v>82841</v>
      </c>
      <c r="H13" s="9">
        <f>(G13-G8)/(G13-G8)</f>
        <v>1</v>
      </c>
    </row>
    <row r="14" spans="1:8" ht="35.25" customHeight="1">
      <c r="A14" s="2" t="s">
        <v>27</v>
      </c>
      <c r="B14" s="4">
        <f>SUM(B5:B13)</f>
        <v>85500</v>
      </c>
      <c r="C14" s="20"/>
      <c r="D14" s="2" t="s">
        <v>28</v>
      </c>
      <c r="E14" s="4">
        <f>'[2]09分類帳'!P49</f>
        <v>170916</v>
      </c>
      <c r="F14" s="5"/>
      <c r="G14" s="4">
        <f>E14</f>
        <v>170916</v>
      </c>
      <c r="H14" s="11"/>
    </row>
    <row r="15" spans="1:8" ht="33" customHeight="1">
      <c r="A15" s="2" t="s">
        <v>29</v>
      </c>
      <c r="B15" s="4">
        <f>B14+B4</f>
        <v>238964</v>
      </c>
      <c r="C15" s="21"/>
      <c r="D15" s="2" t="s">
        <v>29</v>
      </c>
      <c r="E15" s="4">
        <f>E13+E14</f>
        <v>238964</v>
      </c>
      <c r="F15" s="9">
        <f>SUM(F4:F11)</f>
        <v>1</v>
      </c>
      <c r="G15" s="4">
        <f>G13+G14</f>
        <v>253757</v>
      </c>
      <c r="H15" s="9">
        <f>SUM(H4:H11)</f>
        <v>1</v>
      </c>
    </row>
    <row r="16" spans="1:8" ht="66.75" customHeight="1">
      <c r="A16" s="2" t="s">
        <v>30</v>
      </c>
      <c r="B16" s="22" t="s">
        <v>31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32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C10">
      <selection activeCell="E14" sqref="E14"/>
    </sheetView>
  </sheetViews>
  <sheetFormatPr defaultColWidth="9.0039062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5.00390625" style="10" customWidth="1"/>
    <col min="8" max="8" width="11.00390625" style="1" customWidth="1"/>
    <col min="9" max="16384" width="8.875" style="1" customWidth="1"/>
  </cols>
  <sheetData>
    <row r="1" spans="1:8" ht="29.25" customHeight="1">
      <c r="A1" s="15" t="str">
        <f>'[2]09結算'!A1:C1</f>
        <v>   嘉義縣六腳鄉北美國民小學</v>
      </c>
      <c r="B1" s="15"/>
      <c r="C1" s="15"/>
      <c r="D1" s="16" t="s">
        <v>146</v>
      </c>
      <c r="E1" s="16"/>
      <c r="F1" s="16"/>
      <c r="G1" s="16"/>
      <c r="H1" s="16"/>
    </row>
    <row r="2" spans="1:8" ht="25.5" customHeight="1">
      <c r="A2" s="17" t="s">
        <v>0</v>
      </c>
      <c r="B2" s="17"/>
      <c r="C2" s="17"/>
      <c r="D2" s="17" t="s">
        <v>1</v>
      </c>
      <c r="E2" s="17"/>
      <c r="F2" s="17"/>
      <c r="G2" s="17" t="s">
        <v>2</v>
      </c>
      <c r="H2" s="17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'[2]10分類帳'!P4</f>
        <v>170916</v>
      </c>
      <c r="C4" s="18" t="s">
        <v>147</v>
      </c>
      <c r="D4" s="2" t="s">
        <v>10</v>
      </c>
      <c r="E4" s="4">
        <f>'[2]10分類帳'!G48</f>
        <v>3126</v>
      </c>
      <c r="F4" s="5">
        <f>E4/(E13-E8)</f>
        <v>0.07412149665670792</v>
      </c>
      <c r="G4" s="4">
        <f>'[2]10分類帳'!G49</f>
        <v>7776</v>
      </c>
      <c r="H4" s="5">
        <f>G4/(G13-G8)</f>
        <v>0.07899869960988297</v>
      </c>
    </row>
    <row r="5" spans="1:8" ht="25.5" customHeight="1">
      <c r="A5" s="2" t="s">
        <v>11</v>
      </c>
      <c r="B5" s="4">
        <v>50700</v>
      </c>
      <c r="C5" s="19"/>
      <c r="D5" s="2" t="s">
        <v>35</v>
      </c>
      <c r="E5" s="4">
        <f>'[2]10分類帳'!H48</f>
        <v>32484</v>
      </c>
      <c r="F5" s="5">
        <f>E5/(E13-E8)</f>
        <v>0.7702375871389956</v>
      </c>
      <c r="G5" s="4">
        <f>'[2]10分類帳'!H49</f>
        <v>67288</v>
      </c>
      <c r="H5" s="5">
        <f>G5/(G13-G8)</f>
        <v>0.6835988296488946</v>
      </c>
    </row>
    <row r="6" spans="1:8" ht="29.25" customHeight="1">
      <c r="A6" s="6" t="s">
        <v>13</v>
      </c>
      <c r="B6" s="4">
        <f>'[2]10分類帳'!G52</f>
        <v>0</v>
      </c>
      <c r="C6" s="19"/>
      <c r="D6" s="2" t="s">
        <v>14</v>
      </c>
      <c r="E6" s="4">
        <f>'[2]10分類帳'!I48</f>
        <v>0</v>
      </c>
      <c r="F6" s="5">
        <f>E6/(E13-E8)</f>
        <v>0</v>
      </c>
      <c r="G6" s="4">
        <f>'[2]10分類帳'!I49</f>
        <v>0</v>
      </c>
      <c r="H6" s="5">
        <f>G6/(G13-G8)</f>
        <v>0</v>
      </c>
    </row>
    <row r="7" spans="1:8" ht="32.25" customHeight="1">
      <c r="A7" s="7" t="s">
        <v>19</v>
      </c>
      <c r="B7" s="4">
        <f>'[2]10分類帳'!H52</f>
        <v>0</v>
      </c>
      <c r="C7" s="19"/>
      <c r="D7" s="2" t="s">
        <v>16</v>
      </c>
      <c r="E7" s="4">
        <f>'[2]10分類帳'!J48</f>
        <v>0</v>
      </c>
      <c r="F7" s="5">
        <f>E7/(E13-E8)</f>
        <v>0</v>
      </c>
      <c r="G7" s="4">
        <f>'[2]10分類帳'!J49</f>
        <v>7835</v>
      </c>
      <c r="H7" s="5">
        <f>G7/(G13-G8)</f>
        <v>0.07959809817945383</v>
      </c>
    </row>
    <row r="8" spans="1:8" ht="30" customHeight="1">
      <c r="A8" s="7" t="s">
        <v>21</v>
      </c>
      <c r="B8" s="4">
        <f>'[2]10分類帳'!I52</f>
        <v>0</v>
      </c>
      <c r="C8" s="19"/>
      <c r="D8" s="2" t="s">
        <v>18</v>
      </c>
      <c r="E8" s="4">
        <f>'[2]10分類帳'!K48</f>
        <v>17294</v>
      </c>
      <c r="F8" s="5"/>
      <c r="G8" s="4">
        <f>'[2]10分類帳'!K48</f>
        <v>17294</v>
      </c>
      <c r="H8" s="5"/>
    </row>
    <row r="9" spans="1:8" ht="33" customHeight="1">
      <c r="A9" s="8" t="s">
        <v>36</v>
      </c>
      <c r="B9" s="4">
        <f>'[2]10分類帳'!J52</f>
        <v>0</v>
      </c>
      <c r="C9" s="19"/>
      <c r="D9" s="2" t="s">
        <v>20</v>
      </c>
      <c r="E9" s="4">
        <f>'[2]10分類帳'!L48</f>
        <v>4494</v>
      </c>
      <c r="F9" s="5">
        <f>E9/(E13-E8)</f>
        <v>0.1065585431782615</v>
      </c>
      <c r="G9" s="4">
        <f>'[2]10分類帳'!L49</f>
        <v>10007</v>
      </c>
      <c r="H9" s="5">
        <f>G9/(G13-G8)</f>
        <v>0.10166409297789336</v>
      </c>
    </row>
    <row r="10" spans="1:8" ht="24" customHeight="1">
      <c r="A10" s="2" t="s">
        <v>24</v>
      </c>
      <c r="B10" s="4">
        <f>'[2]10分類帳'!K52</f>
        <v>0</v>
      </c>
      <c r="C10" s="19"/>
      <c r="D10" s="2" t="s">
        <v>22</v>
      </c>
      <c r="E10" s="4">
        <f>'[2]10分類帳'!M48</f>
        <v>0</v>
      </c>
      <c r="F10" s="5">
        <f>E10/(E13-E8)</f>
        <v>0</v>
      </c>
      <c r="G10" s="4">
        <f>'[2]10分類帳'!M49</f>
        <v>0</v>
      </c>
      <c r="H10" s="5">
        <f>G10/(G13-G8)</f>
        <v>0</v>
      </c>
    </row>
    <row r="11" spans="1:8" ht="31.5" customHeight="1">
      <c r="A11" s="8"/>
      <c r="B11" s="4">
        <f>'[2]10分類帳'!L52</f>
        <v>0</v>
      </c>
      <c r="C11" s="19"/>
      <c r="D11" s="2" t="s">
        <v>23</v>
      </c>
      <c r="E11" s="4">
        <f>'[2]10分類帳'!N48</f>
        <v>2070</v>
      </c>
      <c r="F11" s="5">
        <f>E11/(E13-E8)</f>
        <v>0.049082373026035</v>
      </c>
      <c r="G11" s="4">
        <f>'[2]10分類帳'!N49</f>
        <v>5526</v>
      </c>
      <c r="H11" s="5">
        <f>G11/(G13-G8)</f>
        <v>0.056140279583875165</v>
      </c>
    </row>
    <row r="12" spans="1:8" ht="21" customHeight="1">
      <c r="A12" s="2"/>
      <c r="B12" s="4">
        <f>'[2]10分類帳'!M52</f>
        <v>0</v>
      </c>
      <c r="C12" s="20" t="s">
        <v>25</v>
      </c>
      <c r="D12" s="8"/>
      <c r="E12" s="4"/>
      <c r="F12" s="5"/>
      <c r="G12" s="4"/>
      <c r="H12" s="5"/>
    </row>
    <row r="13" spans="1:8" ht="34.5" customHeight="1">
      <c r="A13" s="2"/>
      <c r="B13" s="4"/>
      <c r="C13" s="20"/>
      <c r="D13" s="2" t="s">
        <v>26</v>
      </c>
      <c r="E13" s="4">
        <f>SUM(E4:E12)</f>
        <v>59468</v>
      </c>
      <c r="F13" s="5">
        <f>(E13-E8)/(E13-E8)</f>
        <v>1</v>
      </c>
      <c r="G13" s="4">
        <f>SUM(G4:G12)</f>
        <v>115726</v>
      </c>
      <c r="H13" s="5">
        <f>(G13-G8)/(G13-G8)</f>
        <v>1</v>
      </c>
    </row>
    <row r="14" spans="1:8" ht="38.25" customHeight="1">
      <c r="A14" s="2" t="s">
        <v>27</v>
      </c>
      <c r="B14" s="4">
        <f>SUM(B5:B12)</f>
        <v>50700</v>
      </c>
      <c r="C14" s="20"/>
      <c r="D14" s="2" t="s">
        <v>28</v>
      </c>
      <c r="E14" s="4">
        <v>162148</v>
      </c>
      <c r="F14" s="5"/>
      <c r="G14" s="4">
        <f>E14</f>
        <v>162148</v>
      </c>
      <c r="H14" s="5"/>
    </row>
    <row r="15" spans="1:8" ht="38.25" customHeight="1">
      <c r="A15" s="2" t="s">
        <v>29</v>
      </c>
      <c r="B15" s="4">
        <f>B14+B4</f>
        <v>221616</v>
      </c>
      <c r="C15" s="21"/>
      <c r="D15" s="2" t="s">
        <v>29</v>
      </c>
      <c r="E15" s="4">
        <f>E13+E14</f>
        <v>221616</v>
      </c>
      <c r="F15" s="9">
        <f>SUM(F4:F11)</f>
        <v>1</v>
      </c>
      <c r="G15" s="4">
        <f>G13+G14</f>
        <v>277874</v>
      </c>
      <c r="H15" s="9">
        <f>SUM(H4:H11)</f>
        <v>0.9999999999999999</v>
      </c>
    </row>
    <row r="16" spans="1:8" ht="68.25" customHeight="1">
      <c r="A16" s="2" t="s">
        <v>30</v>
      </c>
      <c r="B16" s="22" t="s">
        <v>31</v>
      </c>
      <c r="C16" s="24"/>
      <c r="D16" s="24"/>
      <c r="E16" s="24"/>
      <c r="F16" s="24"/>
      <c r="G16" s="24"/>
      <c r="H16" s="24"/>
    </row>
    <row r="17" spans="1:8" ht="27" customHeight="1">
      <c r="A17" s="23" t="s">
        <v>32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B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4" customHeight="1">
      <c r="A1" s="15" t="str">
        <f>'[2]10結算'!A1:C1</f>
        <v>   嘉義縣六腳鄉北美國民小學</v>
      </c>
      <c r="B1" s="15"/>
      <c r="C1" s="15"/>
      <c r="D1" s="16" t="s">
        <v>150</v>
      </c>
      <c r="E1" s="16"/>
      <c r="F1" s="16"/>
      <c r="G1" s="16"/>
      <c r="H1" s="16"/>
    </row>
    <row r="2" spans="1:8" ht="25.5" customHeight="1">
      <c r="A2" s="17" t="s">
        <v>0</v>
      </c>
      <c r="B2" s="17"/>
      <c r="C2" s="17"/>
      <c r="D2" s="17" t="s">
        <v>1</v>
      </c>
      <c r="E2" s="17"/>
      <c r="F2" s="17"/>
      <c r="G2" s="17" t="s">
        <v>2</v>
      </c>
      <c r="H2" s="17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'[2]11分類帳'!P4</f>
        <v>162148</v>
      </c>
      <c r="C4" s="18" t="s">
        <v>151</v>
      </c>
      <c r="D4" s="2" t="s">
        <v>10</v>
      </c>
      <c r="E4" s="4">
        <f>'[2]11分類帳'!G48</f>
        <v>1866</v>
      </c>
      <c r="F4" s="5">
        <f>E4/(E13-E8)</f>
        <v>0.04361137728749386</v>
      </c>
      <c r="G4" s="4">
        <f>'[2]11分類帳'!G49</f>
        <v>9642</v>
      </c>
      <c r="H4" s="5">
        <f>G4/(G13-G8)</f>
        <v>0.06827693157436322</v>
      </c>
    </row>
    <row r="5" spans="1:8" ht="25.5" customHeight="1">
      <c r="A5" s="2" t="s">
        <v>11</v>
      </c>
      <c r="B5" s="4">
        <v>48600</v>
      </c>
      <c r="C5" s="19"/>
      <c r="D5" s="2" t="s">
        <v>12</v>
      </c>
      <c r="E5" s="4">
        <f>'[2]11分類帳'!H48</f>
        <v>33360</v>
      </c>
      <c r="F5" s="5">
        <f>E5/(E13-E8)</f>
        <v>0.7796760698342955</v>
      </c>
      <c r="G5" s="4">
        <f>'[2]11分類帳'!H49</f>
        <v>100648</v>
      </c>
      <c r="H5" s="5">
        <f>G5/(G13-G8)</f>
        <v>0.7127086298585884</v>
      </c>
    </row>
    <row r="6" spans="1:8" ht="29.25" customHeight="1">
      <c r="A6" s="6" t="s">
        <v>13</v>
      </c>
      <c r="B6" s="4">
        <f>'[2]11分類帳'!G53</f>
        <v>0</v>
      </c>
      <c r="C6" s="19"/>
      <c r="D6" s="2" t="s">
        <v>14</v>
      </c>
      <c r="E6" s="4">
        <f>'[2]11分類帳'!I48</f>
        <v>0</v>
      </c>
      <c r="F6" s="5">
        <f>E6/(E13-E8)</f>
        <v>0</v>
      </c>
      <c r="G6" s="4">
        <f>'[2]11分類帳'!I49</f>
        <v>0</v>
      </c>
      <c r="H6" s="5">
        <f>G6/(G13-G8)</f>
        <v>0</v>
      </c>
    </row>
    <row r="7" spans="1:8" ht="33" customHeight="1">
      <c r="A7" s="7" t="s">
        <v>19</v>
      </c>
      <c r="B7" s="4">
        <f>'[2]11分類帳'!H52</f>
        <v>0</v>
      </c>
      <c r="C7" s="19"/>
      <c r="D7" s="2" t="s">
        <v>16</v>
      </c>
      <c r="E7" s="4">
        <f>'[2]11分類帳'!J48</f>
        <v>2852</v>
      </c>
      <c r="F7" s="5">
        <f>E7/(E13-E8)</f>
        <v>0.06665575992708066</v>
      </c>
      <c r="G7" s="4">
        <f>'[2]11分類帳'!J49</f>
        <v>10687</v>
      </c>
      <c r="H7" s="5">
        <f>G7/(G13-G8)</f>
        <v>0.07567678570164071</v>
      </c>
    </row>
    <row r="8" spans="1:8" ht="33" customHeight="1">
      <c r="A8" s="7" t="s">
        <v>21</v>
      </c>
      <c r="B8" s="4">
        <f>'[2]11分類帳'!I52</f>
        <v>0</v>
      </c>
      <c r="C8" s="19"/>
      <c r="D8" s="2" t="s">
        <v>18</v>
      </c>
      <c r="E8" s="4">
        <f>'[2]11分類帳'!K48</f>
        <v>17294</v>
      </c>
      <c r="F8" s="5"/>
      <c r="G8" s="4">
        <f>'[2]11分類帳'!K49</f>
        <v>61171</v>
      </c>
      <c r="H8" s="5"/>
    </row>
    <row r="9" spans="1:8" ht="33" customHeight="1">
      <c r="A9" s="8" t="s">
        <v>36</v>
      </c>
      <c r="B9" s="4">
        <v>64000</v>
      </c>
      <c r="C9" s="19"/>
      <c r="D9" s="2" t="s">
        <v>20</v>
      </c>
      <c r="E9" s="4">
        <f>'[2]11分類帳'!L48</f>
        <v>3240</v>
      </c>
      <c r="F9" s="5">
        <f>E9/(E13-E8)</f>
        <v>0.0757239348400215</v>
      </c>
      <c r="G9" s="4">
        <f>'[2]11分類帳'!L49</f>
        <v>13247</v>
      </c>
      <c r="H9" s="5">
        <f>G9/(G13-G8)</f>
        <v>0.09380465801344012</v>
      </c>
    </row>
    <row r="10" spans="1:8" ht="27" customHeight="1">
      <c r="A10" s="2" t="s">
        <v>24</v>
      </c>
      <c r="B10" s="4">
        <f>'[2]11分類帳'!K52</f>
        <v>0</v>
      </c>
      <c r="C10" s="19"/>
      <c r="D10" s="2" t="s">
        <v>22</v>
      </c>
      <c r="E10" s="4">
        <f>'[2]11分類帳'!M48</f>
        <v>0</v>
      </c>
      <c r="F10" s="5">
        <f>E10/(E13-E8)</f>
        <v>0</v>
      </c>
      <c r="G10" s="4">
        <f>'[2]11分類帳'!M49</f>
        <v>0</v>
      </c>
      <c r="H10" s="5">
        <f>G10/(G13-G8)</f>
        <v>0</v>
      </c>
    </row>
    <row r="11" spans="1:8" ht="28.5" customHeight="1">
      <c r="A11" s="8"/>
      <c r="B11" s="4">
        <f>'[2]11分類帳'!L52</f>
        <v>0</v>
      </c>
      <c r="C11" s="19"/>
      <c r="D11" s="2" t="s">
        <v>23</v>
      </c>
      <c r="E11" s="4">
        <f>'[2]11分類帳'!N48</f>
        <v>1469</v>
      </c>
      <c r="F11" s="5">
        <f>E11/(E13-E8)</f>
        <v>0.03433285811110851</v>
      </c>
      <c r="G11" s="4">
        <f>'[2]11分類帳'!N49</f>
        <v>6995</v>
      </c>
      <c r="H11" s="5">
        <f>G11/(G13-G8)</f>
        <v>0.049532994851967514</v>
      </c>
    </row>
    <row r="12" spans="1:8" ht="21" customHeight="1">
      <c r="A12" s="2"/>
      <c r="B12" s="4">
        <f>'[2]11分類帳'!M52</f>
        <v>0</v>
      </c>
      <c r="C12" s="20" t="s">
        <v>25</v>
      </c>
      <c r="D12" s="8"/>
      <c r="E12" s="4"/>
      <c r="F12" s="5"/>
      <c r="G12" s="4"/>
      <c r="H12" s="5"/>
    </row>
    <row r="13" spans="1:8" ht="33" customHeight="1">
      <c r="A13" s="2"/>
      <c r="B13" s="4">
        <f>'[2]11分類帳'!N52</f>
        <v>0</v>
      </c>
      <c r="C13" s="20"/>
      <c r="D13" s="2" t="s">
        <v>26</v>
      </c>
      <c r="E13" s="4">
        <f>SUM(E4:E12)</f>
        <v>60081</v>
      </c>
      <c r="F13" s="5">
        <f>(E13-E8)/(E13-E8)</f>
        <v>1</v>
      </c>
      <c r="G13" s="4">
        <f>SUM(G4:G12)</f>
        <v>202390</v>
      </c>
      <c r="H13" s="5">
        <f>(G13-G8)/(G13-G8)</f>
        <v>1</v>
      </c>
    </row>
    <row r="14" spans="1:8" ht="33" customHeight="1">
      <c r="A14" s="2" t="s">
        <v>27</v>
      </c>
      <c r="B14" s="4">
        <f>SUM(B5:B12)</f>
        <v>112600</v>
      </c>
      <c r="C14" s="20"/>
      <c r="D14" s="2" t="s">
        <v>28</v>
      </c>
      <c r="E14" s="4">
        <f>'[2]11分類帳'!P49</f>
        <v>214667</v>
      </c>
      <c r="F14" s="5"/>
      <c r="G14" s="4">
        <f>E14</f>
        <v>214667</v>
      </c>
      <c r="H14" s="5"/>
    </row>
    <row r="15" spans="1:8" ht="33" customHeight="1">
      <c r="A15" s="2" t="s">
        <v>29</v>
      </c>
      <c r="B15" s="4">
        <f>B14+B4</f>
        <v>274748</v>
      </c>
      <c r="C15" s="21"/>
      <c r="D15" s="2" t="s">
        <v>29</v>
      </c>
      <c r="E15" s="4">
        <f>E13+E14</f>
        <v>274748</v>
      </c>
      <c r="F15" s="9">
        <f>SUM(F4:F11)</f>
        <v>1</v>
      </c>
      <c r="G15" s="4">
        <f>G13+G14</f>
        <v>417057</v>
      </c>
      <c r="H15" s="9">
        <f>SUM(H4:H11)</f>
        <v>0.9999999999999999</v>
      </c>
    </row>
    <row r="16" spans="1:8" ht="75" customHeight="1">
      <c r="A16" s="2" t="s">
        <v>30</v>
      </c>
      <c r="B16" s="22" t="s">
        <v>31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32</v>
      </c>
      <c r="B17" s="23"/>
      <c r="C17" s="23"/>
      <c r="D17" s="23"/>
      <c r="E17" s="23"/>
      <c r="F17" s="23"/>
      <c r="G17" s="23"/>
      <c r="H17" s="23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4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5" t="str">
        <f>'[2]11結算'!A1:C1</f>
        <v>   嘉義縣六腳鄉北美國民小學</v>
      </c>
      <c r="B1" s="15"/>
      <c r="C1" s="15"/>
      <c r="D1" s="16" t="s">
        <v>154</v>
      </c>
      <c r="E1" s="16"/>
      <c r="F1" s="16"/>
      <c r="G1" s="16"/>
      <c r="H1" s="16"/>
    </row>
    <row r="2" spans="1:8" ht="25.5" customHeight="1">
      <c r="A2" s="17" t="s">
        <v>0</v>
      </c>
      <c r="B2" s="17"/>
      <c r="C2" s="17"/>
      <c r="D2" s="17" t="s">
        <v>1</v>
      </c>
      <c r="E2" s="17"/>
      <c r="F2" s="17"/>
      <c r="G2" s="17" t="s">
        <v>2</v>
      </c>
      <c r="H2" s="17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'[2]12分類帳'!P4</f>
        <v>214667</v>
      </c>
      <c r="C4" s="18" t="s">
        <v>155</v>
      </c>
      <c r="D4" s="2" t="s">
        <v>10</v>
      </c>
      <c r="E4" s="4">
        <f>'[2]12分類帳'!G48</f>
        <v>0</v>
      </c>
      <c r="F4" s="5">
        <f>E4/(E13-E8)</f>
        <v>0</v>
      </c>
      <c r="G4" s="4">
        <f>'[2]12分類帳'!G49</f>
        <v>9642</v>
      </c>
      <c r="H4" s="5">
        <f>G4/(G13-G8)</f>
        <v>0.04983332041243507</v>
      </c>
    </row>
    <row r="5" spans="1:8" ht="25.5" customHeight="1">
      <c r="A5" s="2" t="s">
        <v>11</v>
      </c>
      <c r="B5" s="4">
        <v>48600</v>
      </c>
      <c r="C5" s="19"/>
      <c r="D5" s="2" t="s">
        <v>12</v>
      </c>
      <c r="E5" s="4">
        <f>'[2]12分類帳'!H48</f>
        <v>42352</v>
      </c>
      <c r="F5" s="5">
        <f>E5/(E13-E8)</f>
        <v>0.8103164581180883</v>
      </c>
      <c r="G5" s="4">
        <f>'[2]12分類帳'!H49</f>
        <v>143000</v>
      </c>
      <c r="H5" s="5">
        <f>G5/(G13-G8)</f>
        <v>0.7390753805204537</v>
      </c>
    </row>
    <row r="6" spans="1:8" ht="29.25" customHeight="1">
      <c r="A6" s="6" t="s">
        <v>13</v>
      </c>
      <c r="B6" s="4">
        <f>'[2]12分類帳'!G52</f>
        <v>0</v>
      </c>
      <c r="C6" s="19"/>
      <c r="D6" s="2" t="s">
        <v>14</v>
      </c>
      <c r="E6" s="4">
        <f>'[2]12分類帳'!I48</f>
        <v>450</v>
      </c>
      <c r="F6" s="5">
        <f>E6/(E13-E8)</f>
        <v>0.00860980369647572</v>
      </c>
      <c r="G6" s="4">
        <f>'[2]12分類帳'!I49</f>
        <v>450</v>
      </c>
      <c r="H6" s="5">
        <f>G6/(G13-G8)</f>
        <v>0.002325761686952477</v>
      </c>
    </row>
    <row r="7" spans="1:8" ht="32.25" customHeight="1">
      <c r="A7" s="7" t="s">
        <v>19</v>
      </c>
      <c r="B7" s="4">
        <f>'[2]12分類帳'!H52</f>
        <v>0</v>
      </c>
      <c r="C7" s="19"/>
      <c r="D7" s="2" t="s">
        <v>16</v>
      </c>
      <c r="E7" s="4">
        <f>'[2]12分類帳'!J48</f>
        <v>2652</v>
      </c>
      <c r="F7" s="5">
        <f>E7/(E13-E8)</f>
        <v>0.05074044311789691</v>
      </c>
      <c r="G7" s="4">
        <f>'[2]12分類帳'!J49</f>
        <v>13339</v>
      </c>
      <c r="H7" s="5">
        <f>G7/(G13-G8)</f>
        <v>0.06894074476057575</v>
      </c>
    </row>
    <row r="8" spans="1:8" ht="32.25" customHeight="1">
      <c r="A8" s="7" t="s">
        <v>21</v>
      </c>
      <c r="B8" s="4">
        <f>'[2]12分類帳'!I52</f>
        <v>0</v>
      </c>
      <c r="C8" s="19"/>
      <c r="D8" s="2" t="s">
        <v>18</v>
      </c>
      <c r="E8" s="4">
        <f>'[2]12分類帳'!K48</f>
        <v>19138</v>
      </c>
      <c r="F8" s="5"/>
      <c r="G8" s="4">
        <f>'[2]12分類帳'!K49</f>
        <v>80309</v>
      </c>
      <c r="H8" s="5"/>
    </row>
    <row r="9" spans="1:8" ht="36" customHeight="1">
      <c r="A9" s="8" t="s">
        <v>36</v>
      </c>
      <c r="B9" s="4">
        <f>'[2]12分類帳'!J52</f>
        <v>0</v>
      </c>
      <c r="C9" s="19"/>
      <c r="D9" s="2" t="s">
        <v>20</v>
      </c>
      <c r="E9" s="4">
        <f>'[2]12分類帳'!L48</f>
        <v>5934</v>
      </c>
      <c r="F9" s="5">
        <f>E9/(E13-E8)</f>
        <v>0.11353461141085983</v>
      </c>
      <c r="G9" s="4">
        <f>'[2]12分類帳'!L49</f>
        <v>19181</v>
      </c>
      <c r="H9" s="5">
        <f>G9/(G13-G8)</f>
        <v>0.09913429981652325</v>
      </c>
    </row>
    <row r="10" spans="1:8" ht="27" customHeight="1">
      <c r="A10" s="2" t="s">
        <v>24</v>
      </c>
      <c r="B10" s="4">
        <v>49</v>
      </c>
      <c r="C10" s="19"/>
      <c r="D10" s="2" t="s">
        <v>22</v>
      </c>
      <c r="E10" s="4">
        <f>'[2]12分類帳'!M48</f>
        <v>0</v>
      </c>
      <c r="F10" s="5">
        <f>E10/(E13-E8)</f>
        <v>0</v>
      </c>
      <c r="G10" s="4">
        <f>'[2]12分類帳'!M49</f>
        <v>0</v>
      </c>
      <c r="H10" s="5">
        <f>G10/(G13-G8)</f>
        <v>0</v>
      </c>
    </row>
    <row r="11" spans="1:8" ht="27" customHeight="1">
      <c r="A11" s="8"/>
      <c r="B11" s="4">
        <f>'[2]12分類帳'!L52</f>
        <v>0</v>
      </c>
      <c r="C11" s="19"/>
      <c r="D11" s="2" t="s">
        <v>23</v>
      </c>
      <c r="E11" s="4">
        <f>'[2]12分類帳'!N48</f>
        <v>878</v>
      </c>
      <c r="F11" s="5">
        <f>E11/(E13-E8)</f>
        <v>0.016798683656679296</v>
      </c>
      <c r="G11" s="4">
        <f>'[2]12分類帳'!N49</f>
        <v>7873</v>
      </c>
      <c r="H11" s="5">
        <f>G11/(G13-G8)</f>
        <v>0.04069049280305967</v>
      </c>
    </row>
    <row r="12" spans="1:8" ht="21" customHeight="1">
      <c r="A12" s="2"/>
      <c r="B12" s="4">
        <f>'[2]12分類帳'!M52</f>
        <v>0</v>
      </c>
      <c r="C12" s="20" t="s">
        <v>25</v>
      </c>
      <c r="D12" s="8"/>
      <c r="E12" s="4"/>
      <c r="F12" s="5"/>
      <c r="G12" s="4"/>
      <c r="H12" s="5"/>
    </row>
    <row r="13" spans="1:8" ht="33" customHeight="1">
      <c r="A13" s="2"/>
      <c r="B13" s="4">
        <f>'[2]12分類帳'!N52</f>
        <v>0</v>
      </c>
      <c r="C13" s="20"/>
      <c r="D13" s="2" t="s">
        <v>26</v>
      </c>
      <c r="E13" s="4">
        <f>SUM(E4:E12)</f>
        <v>71404</v>
      </c>
      <c r="F13" s="5">
        <f>(E13-E8)/(E13-E8)</f>
        <v>1</v>
      </c>
      <c r="G13" s="4">
        <f>SUM(G4:G12)</f>
        <v>273794</v>
      </c>
      <c r="H13" s="5">
        <f>(G13-G8)/(G13-G8)</f>
        <v>1</v>
      </c>
    </row>
    <row r="14" spans="1:8" ht="34.5" customHeight="1">
      <c r="A14" s="2" t="s">
        <v>27</v>
      </c>
      <c r="B14" s="4">
        <f>SUM(B5:B12)</f>
        <v>48649</v>
      </c>
      <c r="C14" s="20"/>
      <c r="D14" s="2" t="s">
        <v>28</v>
      </c>
      <c r="E14" s="4">
        <f>'[2]12分類帳'!P49</f>
        <v>191912</v>
      </c>
      <c r="F14" s="5"/>
      <c r="G14" s="4">
        <f>E14</f>
        <v>191912</v>
      </c>
      <c r="H14" s="5"/>
    </row>
    <row r="15" spans="1:8" ht="39.75" customHeight="1">
      <c r="A15" s="2" t="s">
        <v>29</v>
      </c>
      <c r="B15" s="4">
        <f>B14+B4</f>
        <v>263316</v>
      </c>
      <c r="C15" s="21"/>
      <c r="D15" s="2" t="s">
        <v>29</v>
      </c>
      <c r="E15" s="4">
        <f>E13+E14</f>
        <v>263316</v>
      </c>
      <c r="F15" s="9">
        <f>SUM(F4:F11)</f>
        <v>1</v>
      </c>
      <c r="G15" s="4">
        <f>G13+G14</f>
        <v>465706</v>
      </c>
      <c r="H15" s="9">
        <f>SUM(H4:H11)</f>
        <v>1</v>
      </c>
    </row>
    <row r="16" spans="1:8" ht="66.75" customHeight="1">
      <c r="A16" s="2" t="s">
        <v>30</v>
      </c>
      <c r="B16" s="22" t="s">
        <v>31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32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1" sqref="D1:H1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5" t="str">
        <f>'[2]12結算'!A1:C1</f>
        <v>   嘉義縣六腳鄉北美國民小學</v>
      </c>
      <c r="B1" s="15"/>
      <c r="C1" s="15"/>
      <c r="D1" s="16" t="s">
        <v>152</v>
      </c>
      <c r="E1" s="16"/>
      <c r="F1" s="16"/>
      <c r="G1" s="16"/>
      <c r="H1" s="16"/>
    </row>
    <row r="2" spans="1:8" ht="25.5" customHeight="1">
      <c r="A2" s="17" t="s">
        <v>0</v>
      </c>
      <c r="B2" s="17"/>
      <c r="C2" s="17"/>
      <c r="D2" s="17" t="s">
        <v>1</v>
      </c>
      <c r="E2" s="17"/>
      <c r="F2" s="17"/>
      <c r="G2" s="17" t="s">
        <v>2</v>
      </c>
      <c r="H2" s="17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'[2]01分類帳'!P4</f>
        <v>191912</v>
      </c>
      <c r="C4" s="18" t="s">
        <v>153</v>
      </c>
      <c r="D4" s="2" t="s">
        <v>10</v>
      </c>
      <c r="E4" s="4">
        <f>'[2]01分類帳'!G48</f>
        <v>1866</v>
      </c>
      <c r="F4" s="5">
        <f>E4/(E13-E8)</f>
        <v>0.055507630068120296</v>
      </c>
      <c r="G4" s="4">
        <f>'[2]01分類帳'!G49</f>
        <v>11508</v>
      </c>
      <c r="H4" s="5">
        <f>G4/(G13-G8)</f>
        <v>0.05067326575723684</v>
      </c>
    </row>
    <row r="5" spans="1:8" ht="25.5" customHeight="1">
      <c r="A5" s="2" t="s">
        <v>11</v>
      </c>
      <c r="B5" s="4">
        <v>24600</v>
      </c>
      <c r="C5" s="19"/>
      <c r="D5" s="2" t="s">
        <v>12</v>
      </c>
      <c r="E5" s="4">
        <f>'[2]01分類帳'!H48</f>
        <v>28731</v>
      </c>
      <c r="F5" s="5">
        <f>E5/(E13-E8)</f>
        <v>0.8546568700359937</v>
      </c>
      <c r="G5" s="4">
        <f>'[2]01分類帳'!H49</f>
        <v>171731</v>
      </c>
      <c r="H5" s="5">
        <f>G5/(G13-G8)</f>
        <v>0.7561844457556517</v>
      </c>
    </row>
    <row r="6" spans="1:8" ht="29.25" customHeight="1">
      <c r="A6" s="6" t="s">
        <v>13</v>
      </c>
      <c r="B6" s="4"/>
      <c r="C6" s="19"/>
      <c r="D6" s="2" t="s">
        <v>14</v>
      </c>
      <c r="E6" s="4">
        <f>'[2]01分類帳'!I48</f>
        <v>0</v>
      </c>
      <c r="F6" s="5">
        <f>E6/(E13-E8)</f>
        <v>0</v>
      </c>
      <c r="G6" s="4">
        <f>'[2]01分類帳'!I49</f>
        <v>450</v>
      </c>
      <c r="H6" s="5">
        <f>G6/(G13-G8)</f>
        <v>0.0019814884941568105</v>
      </c>
    </row>
    <row r="7" spans="1:8" ht="30" customHeight="1">
      <c r="A7" s="7" t="s">
        <v>19</v>
      </c>
      <c r="B7" s="4">
        <f>'[2]01分類帳'!G52</f>
        <v>0</v>
      </c>
      <c r="C7" s="19"/>
      <c r="D7" s="2" t="s">
        <v>16</v>
      </c>
      <c r="E7" s="4">
        <f>'[2]01分類帳'!J48</f>
        <v>0</v>
      </c>
      <c r="F7" s="5">
        <f>E7/(E13-E8)</f>
        <v>0</v>
      </c>
      <c r="G7" s="4">
        <f>'[2]01分類帳'!J49</f>
        <v>13339</v>
      </c>
      <c r="H7" s="5">
        <f>G7/(G13-G8)</f>
        <v>0.05873572227457266</v>
      </c>
    </row>
    <row r="8" spans="1:8" ht="29.25" customHeight="1">
      <c r="A8" s="7" t="s">
        <v>21</v>
      </c>
      <c r="B8" s="4">
        <f>'[2]01分類帳'!H52</f>
        <v>0</v>
      </c>
      <c r="C8" s="19"/>
      <c r="D8" s="2" t="s">
        <v>18</v>
      </c>
      <c r="E8" s="4">
        <f>'[2]01分類帳'!K48</f>
        <v>36250</v>
      </c>
      <c r="F8" s="5"/>
      <c r="G8" s="4">
        <f>'[2]01分類帳'!K49</f>
        <v>116559</v>
      </c>
      <c r="H8" s="5"/>
    </row>
    <row r="9" spans="1:8" ht="33" customHeight="1">
      <c r="A9" s="8" t="s">
        <v>36</v>
      </c>
      <c r="B9" s="4">
        <f>'[2]01分類帳'!I52</f>
        <v>0</v>
      </c>
      <c r="C9" s="19"/>
      <c r="D9" s="2" t="s">
        <v>20</v>
      </c>
      <c r="E9" s="4">
        <f>'[2]01分類帳'!L48</f>
        <v>1620</v>
      </c>
      <c r="F9" s="5">
        <f>E9/(E13-E8)</f>
        <v>0.04818990391766071</v>
      </c>
      <c r="G9" s="4">
        <f>'[2]01分類帳'!L49</f>
        <v>20801</v>
      </c>
      <c r="H9" s="5">
        <f>G9/(G13-G8)</f>
        <v>0.09159320481545737</v>
      </c>
    </row>
    <row r="10" spans="1:8" ht="27.75" customHeight="1">
      <c r="A10" s="2" t="s">
        <v>24</v>
      </c>
      <c r="B10" s="4">
        <f>'[2]01分類帳'!J52</f>
        <v>0</v>
      </c>
      <c r="C10" s="19"/>
      <c r="D10" s="2" t="s">
        <v>22</v>
      </c>
      <c r="E10" s="4">
        <f>'[2]01分類帳'!M48</f>
        <v>0</v>
      </c>
      <c r="F10" s="5">
        <f>E10/(E13-E8)</f>
        <v>0</v>
      </c>
      <c r="G10" s="4">
        <f>'[2]01分類帳'!M49</f>
        <v>0</v>
      </c>
      <c r="H10" s="5">
        <f>G10/(G13-G8)</f>
        <v>0</v>
      </c>
    </row>
    <row r="11" spans="1:8" ht="24" customHeight="1">
      <c r="A11" s="8"/>
      <c r="B11" s="4">
        <f>'[2]01分類帳'!K52</f>
        <v>0</v>
      </c>
      <c r="C11" s="19"/>
      <c r="D11" s="2" t="s">
        <v>23</v>
      </c>
      <c r="E11" s="4">
        <f>'[2]01分類帳'!N48</f>
        <v>1400</v>
      </c>
      <c r="F11" s="5">
        <f>E11/(E13-E8)</f>
        <v>0.0416455959782253</v>
      </c>
      <c r="G11" s="4">
        <f>'[2]01分類帳'!N49</f>
        <v>9273</v>
      </c>
      <c r="H11" s="5">
        <f>G11/(G13-G8)</f>
        <v>0.04083187290292468</v>
      </c>
    </row>
    <row r="12" spans="1:8" ht="22.5" customHeight="1">
      <c r="A12" s="2"/>
      <c r="B12" s="4">
        <f>'[2]01分類帳'!M52</f>
        <v>0</v>
      </c>
      <c r="C12" s="20" t="s">
        <v>25</v>
      </c>
      <c r="D12" s="8"/>
      <c r="E12" s="4"/>
      <c r="F12" s="5"/>
      <c r="G12" s="4"/>
      <c r="H12" s="5"/>
    </row>
    <row r="13" spans="1:8" ht="30.75" customHeight="1">
      <c r="A13" s="2"/>
      <c r="B13" s="4"/>
      <c r="C13" s="20"/>
      <c r="D13" s="2" t="s">
        <v>26</v>
      </c>
      <c r="E13" s="4">
        <f>SUM(E4:E12)</f>
        <v>69867</v>
      </c>
      <c r="F13" s="5">
        <f>(E13-E8)/(E13-E8)</f>
        <v>1</v>
      </c>
      <c r="G13" s="4">
        <f>SUM(G4:G12)</f>
        <v>343661</v>
      </c>
      <c r="H13" s="5">
        <f>(G13-G8)/(G13-G8)</f>
        <v>1</v>
      </c>
    </row>
    <row r="14" spans="1:8" ht="35.25" customHeight="1">
      <c r="A14" s="2" t="s">
        <v>27</v>
      </c>
      <c r="B14" s="4">
        <f>SUM(B5:B12)</f>
        <v>24600</v>
      </c>
      <c r="C14" s="20"/>
      <c r="D14" s="2" t="s">
        <v>28</v>
      </c>
      <c r="E14" s="4">
        <f>'[2]01分類帳'!P49</f>
        <v>146645</v>
      </c>
      <c r="F14" s="5"/>
      <c r="G14" s="4">
        <f>E14</f>
        <v>146645</v>
      </c>
      <c r="H14" s="5"/>
    </row>
    <row r="15" spans="1:8" ht="38.25" customHeight="1">
      <c r="A15" s="2" t="s">
        <v>29</v>
      </c>
      <c r="B15" s="4">
        <f>B14+B4</f>
        <v>216512</v>
      </c>
      <c r="C15" s="21"/>
      <c r="D15" s="2" t="s">
        <v>29</v>
      </c>
      <c r="E15" s="4">
        <f>E13+E14</f>
        <v>216512</v>
      </c>
      <c r="F15" s="9">
        <f>SUM(F4:F11)</f>
        <v>1</v>
      </c>
      <c r="G15" s="4">
        <f>G13+G14</f>
        <v>490306</v>
      </c>
      <c r="H15" s="9">
        <f>SUM(H4:H11)</f>
        <v>1.0000000000000002</v>
      </c>
    </row>
    <row r="16" spans="1:8" ht="75" customHeight="1">
      <c r="A16" s="2" t="s">
        <v>30</v>
      </c>
      <c r="B16" s="22" t="s">
        <v>31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32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5" t="str">
        <f>'[2]01結算'!A1:C1</f>
        <v>   嘉義縣六腳鄉北美國民小學</v>
      </c>
      <c r="B1" s="15"/>
      <c r="C1" s="15"/>
      <c r="D1" s="16" t="s">
        <v>156</v>
      </c>
      <c r="E1" s="16"/>
      <c r="F1" s="16"/>
      <c r="G1" s="16"/>
      <c r="H1" s="16"/>
    </row>
    <row r="2" spans="1:8" ht="25.5" customHeight="1">
      <c r="A2" s="17" t="s">
        <v>0</v>
      </c>
      <c r="B2" s="17"/>
      <c r="C2" s="17"/>
      <c r="D2" s="17" t="s">
        <v>1</v>
      </c>
      <c r="E2" s="17"/>
      <c r="F2" s="17"/>
      <c r="G2" s="17" t="s">
        <v>2</v>
      </c>
      <c r="H2" s="17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'[2]02分類帳'!P4</f>
        <v>146645</v>
      </c>
      <c r="C4" s="18" t="s">
        <v>157</v>
      </c>
      <c r="D4" s="2" t="s">
        <v>10</v>
      </c>
      <c r="E4" s="4">
        <f>'[2]02分類帳'!G48</f>
        <v>6948</v>
      </c>
      <c r="F4" s="5">
        <f>E4/(E13-E8)</f>
        <v>0.11152487961476726</v>
      </c>
      <c r="G4" s="4">
        <f>'[2]02分類帳'!G49</f>
        <v>18456</v>
      </c>
      <c r="H4" s="5">
        <f>G4/(G13-G8)</f>
        <v>0.06377288339403321</v>
      </c>
    </row>
    <row r="5" spans="1:8" ht="25.5" customHeight="1">
      <c r="A5" s="2" t="s">
        <v>11</v>
      </c>
      <c r="B5" s="4">
        <v>55480</v>
      </c>
      <c r="C5" s="19"/>
      <c r="D5" s="2" t="s">
        <v>12</v>
      </c>
      <c r="E5" s="4">
        <f>'[2]02分類帳'!H48</f>
        <v>25886</v>
      </c>
      <c r="F5" s="5">
        <f>E5/(E13-E8)</f>
        <v>0.4155056179775281</v>
      </c>
      <c r="G5" s="4">
        <f>'[2]02分類帳'!H49</f>
        <v>197617</v>
      </c>
      <c r="H5" s="5">
        <f>G5/(G13-G8)</f>
        <v>0.6828460065929054</v>
      </c>
    </row>
    <row r="6" spans="1:8" ht="29.25" customHeight="1">
      <c r="A6" s="6" t="s">
        <v>13</v>
      </c>
      <c r="B6" s="4"/>
      <c r="C6" s="19"/>
      <c r="D6" s="2" t="s">
        <v>14</v>
      </c>
      <c r="E6" s="4">
        <f>'[2]02分類帳'!I48</f>
        <v>6980</v>
      </c>
      <c r="F6" s="5">
        <f>E6/(E13-E8)</f>
        <v>0.11203852327447833</v>
      </c>
      <c r="G6" s="4">
        <f>'[2]02分類帳'!I49</f>
        <v>7430</v>
      </c>
      <c r="H6" s="5">
        <f>G6/(G13-G8)</f>
        <v>0.025673630451759143</v>
      </c>
    </row>
    <row r="7" spans="1:8" ht="30.75" customHeight="1">
      <c r="A7" s="7" t="s">
        <v>19</v>
      </c>
      <c r="B7" s="4">
        <f>'[2]02分類帳'!G52</f>
        <v>0</v>
      </c>
      <c r="C7" s="19"/>
      <c r="D7" s="2" t="s">
        <v>16</v>
      </c>
      <c r="E7" s="4">
        <f>'[2]02分類帳'!J48</f>
        <v>1160</v>
      </c>
      <c r="F7" s="5">
        <f>E7/(E13-E8)</f>
        <v>0.018619582664526485</v>
      </c>
      <c r="G7" s="4">
        <f>'[2]02分類帳'!J49</f>
        <v>14499</v>
      </c>
      <c r="H7" s="5">
        <f>G7/(G13-G8)</f>
        <v>0.05009986109287427</v>
      </c>
    </row>
    <row r="8" spans="1:8" ht="30" customHeight="1">
      <c r="A8" s="7" t="s">
        <v>21</v>
      </c>
      <c r="B8" s="4">
        <f>'[2]02分類帳'!H52</f>
        <v>0</v>
      </c>
      <c r="C8" s="19"/>
      <c r="D8" s="2" t="s">
        <v>18</v>
      </c>
      <c r="E8" s="4">
        <f>'[2]02分類帳'!K48</f>
        <v>17397</v>
      </c>
      <c r="F8" s="5"/>
      <c r="G8" s="4">
        <f>'[2]02分類帳'!K48</f>
        <v>17397</v>
      </c>
      <c r="H8" s="5"/>
    </row>
    <row r="9" spans="1:8" ht="30" customHeight="1">
      <c r="A9" s="8" t="s">
        <v>36</v>
      </c>
      <c r="B9" s="4">
        <f>'[2]02分類帳'!I52</f>
        <v>0</v>
      </c>
      <c r="C9" s="19"/>
      <c r="D9" s="2" t="s">
        <v>20</v>
      </c>
      <c r="E9" s="4">
        <f>'[2]02分類帳'!L48</f>
        <v>4345</v>
      </c>
      <c r="F9" s="5">
        <f>E9/(E13-E8)</f>
        <v>0.06974317817014446</v>
      </c>
      <c r="G9" s="4">
        <f>'[2]02分類帳'!L49</f>
        <v>25146</v>
      </c>
      <c r="H9" s="5">
        <f>G9/(G13-G8)</f>
        <v>0.086889517004029</v>
      </c>
    </row>
    <row r="10" spans="1:8" ht="28.5" customHeight="1">
      <c r="A10" s="2" t="s">
        <v>24</v>
      </c>
      <c r="B10" s="4">
        <f>'[2]02分類帳'!J52</f>
        <v>0</v>
      </c>
      <c r="C10" s="19"/>
      <c r="D10" s="2" t="s">
        <v>22</v>
      </c>
      <c r="E10" s="4">
        <f>'[2]02分類帳'!M48</f>
        <v>10500</v>
      </c>
      <c r="F10" s="5">
        <f>E10/(E13-E8)</f>
        <v>0.16853932584269662</v>
      </c>
      <c r="G10" s="4">
        <f>'[2]02分類帳'!M49</f>
        <v>10500</v>
      </c>
      <c r="H10" s="5">
        <f>G10/(G13-G8)</f>
        <v>0.036281711943939574</v>
      </c>
    </row>
    <row r="11" spans="1:8" ht="24.75" customHeight="1">
      <c r="A11" s="8"/>
      <c r="B11" s="4">
        <f>'[2]02分類帳'!K52</f>
        <v>0</v>
      </c>
      <c r="C11" s="19"/>
      <c r="D11" s="2" t="s">
        <v>23</v>
      </c>
      <c r="E11" s="4">
        <f>'[2]02分類帳'!N48</f>
        <v>6481</v>
      </c>
      <c r="F11" s="5">
        <f>E11/(E13-E8)</f>
        <v>0.10402889245585875</v>
      </c>
      <c r="G11" s="4">
        <f>'[2]02分類帳'!N49</f>
        <v>15754</v>
      </c>
      <c r="H11" s="5">
        <f>G11/(G13-G8)</f>
        <v>0.05443638952045943</v>
      </c>
    </row>
    <row r="12" spans="1:8" ht="22.5" customHeight="1">
      <c r="A12" s="2"/>
      <c r="B12" s="4">
        <f>'[2]02分類帳'!M52</f>
        <v>0</v>
      </c>
      <c r="C12" s="20" t="s">
        <v>25</v>
      </c>
      <c r="D12" s="8"/>
      <c r="E12" s="4"/>
      <c r="F12" s="5"/>
      <c r="G12" s="4"/>
      <c r="H12" s="5"/>
    </row>
    <row r="13" spans="1:8" ht="33" customHeight="1">
      <c r="A13" s="2"/>
      <c r="B13" s="4">
        <f>'[2]02分類帳'!N52</f>
        <v>0</v>
      </c>
      <c r="C13" s="20"/>
      <c r="D13" s="2" t="s">
        <v>26</v>
      </c>
      <c r="E13" s="4">
        <f>SUM(E4:E12)</f>
        <v>79697</v>
      </c>
      <c r="F13" s="5">
        <f>(E13-E8)/(E13-E8)</f>
        <v>1</v>
      </c>
      <c r="G13" s="4">
        <f>SUM(G4:G12)</f>
        <v>306799</v>
      </c>
      <c r="H13" s="5">
        <f>(G13-G8)/(G13-G8)</f>
        <v>1</v>
      </c>
    </row>
    <row r="14" spans="1:8" ht="30.75" customHeight="1">
      <c r="A14" s="2" t="s">
        <v>27</v>
      </c>
      <c r="B14" s="4">
        <f>SUM(B5:B13)</f>
        <v>55480</v>
      </c>
      <c r="C14" s="20"/>
      <c r="D14" s="2" t="s">
        <v>28</v>
      </c>
      <c r="E14" s="4">
        <f>'[2]02分類帳'!P49</f>
        <v>122428</v>
      </c>
      <c r="F14" s="5"/>
      <c r="G14" s="4">
        <f>E14</f>
        <v>122428</v>
      </c>
      <c r="H14" s="5"/>
    </row>
    <row r="15" spans="1:8" ht="34.5" customHeight="1">
      <c r="A15" s="2" t="s">
        <v>29</v>
      </c>
      <c r="B15" s="4">
        <f>B14+B4</f>
        <v>202125</v>
      </c>
      <c r="C15" s="21"/>
      <c r="D15" s="2" t="s">
        <v>29</v>
      </c>
      <c r="E15" s="4">
        <f>E13+E14</f>
        <v>202125</v>
      </c>
      <c r="F15" s="9">
        <f>SUM(F4:F11)</f>
        <v>1</v>
      </c>
      <c r="G15" s="4">
        <f>G13+G14</f>
        <v>429227</v>
      </c>
      <c r="H15" s="9">
        <f>SUM(H4:H11)</f>
        <v>1</v>
      </c>
    </row>
    <row r="16" spans="1:8" ht="68.25" customHeight="1">
      <c r="A16" s="2" t="s">
        <v>30</v>
      </c>
      <c r="B16" s="22" t="s">
        <v>31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32</v>
      </c>
      <c r="B17" s="23"/>
      <c r="C17" s="23"/>
      <c r="D17" s="23"/>
      <c r="E17" s="23"/>
      <c r="F17" s="23"/>
      <c r="G17" s="23"/>
      <c r="H17" s="23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:IV16384"/>
    </sheetView>
  </sheetViews>
  <sheetFormatPr defaultColWidth="8.875" defaultRowHeight="35.25" customHeight="1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35.25" customHeight="1" thickBot="1">
      <c r="A1" s="29" t="str">
        <f>'[2]02結算'!A1:C1</f>
        <v>   嘉義縣六腳鄉北美國民小學</v>
      </c>
      <c r="B1" s="29"/>
      <c r="C1" s="29"/>
      <c r="D1" s="30" t="s">
        <v>158</v>
      </c>
      <c r="E1" s="30"/>
      <c r="F1" s="30"/>
      <c r="G1" s="30"/>
      <c r="H1" s="30"/>
    </row>
    <row r="2" spans="1:8" ht="35.25" customHeight="1">
      <c r="A2" s="31" t="s">
        <v>0</v>
      </c>
      <c r="B2" s="32"/>
      <c r="C2" s="33"/>
      <c r="D2" s="34" t="s">
        <v>1</v>
      </c>
      <c r="E2" s="32"/>
      <c r="F2" s="33"/>
      <c r="G2" s="34" t="s">
        <v>2</v>
      </c>
      <c r="H2" s="35"/>
    </row>
    <row r="3" spans="1:8" ht="35.25" customHeight="1">
      <c r="A3" s="1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13" t="s">
        <v>8</v>
      </c>
    </row>
    <row r="4" spans="1:8" ht="35.25" customHeight="1">
      <c r="A4" s="2" t="s">
        <v>9</v>
      </c>
      <c r="B4" s="4">
        <f>'[2]03分類帳'!P4</f>
        <v>122428</v>
      </c>
      <c r="C4" s="18" t="s">
        <v>159</v>
      </c>
      <c r="D4" s="2" t="s">
        <v>10</v>
      </c>
      <c r="E4" s="4">
        <f>'[2]03分類帳'!G48</f>
        <v>3321</v>
      </c>
      <c r="F4" s="5">
        <f>E4/(E13-E8)</f>
        <v>0.08196559468864921</v>
      </c>
      <c r="G4" s="4">
        <f>'[2]03分類帳'!G49</f>
        <v>21777</v>
      </c>
      <c r="H4" s="5">
        <f>G4/(G13-G8)</f>
        <v>0.06600711083629618</v>
      </c>
    </row>
    <row r="5" spans="1:8" ht="35.25" customHeight="1">
      <c r="A5" s="2" t="s">
        <v>11</v>
      </c>
      <c r="B5" s="4">
        <v>52550</v>
      </c>
      <c r="C5" s="19"/>
      <c r="D5" s="2" t="s">
        <v>12</v>
      </c>
      <c r="E5" s="4">
        <f>'[2]03分類帳'!H48</f>
        <v>25703</v>
      </c>
      <c r="F5" s="5">
        <f>E5/(E13-E8)</f>
        <v>0.6343756941530716</v>
      </c>
      <c r="G5" s="4">
        <f>'[2]03分類帳'!H49</f>
        <v>223320</v>
      </c>
      <c r="H5" s="5">
        <f>G5/(G13-G8)</f>
        <v>0.6768934192938266</v>
      </c>
    </row>
    <row r="6" spans="1:8" ht="35.25" customHeight="1">
      <c r="A6" s="6" t="s">
        <v>13</v>
      </c>
      <c r="B6" s="4">
        <f>'[2]03分類帳'!G52</f>
        <v>0</v>
      </c>
      <c r="C6" s="19"/>
      <c r="D6" s="2" t="s">
        <v>14</v>
      </c>
      <c r="E6" s="4">
        <f>'[2]03分類帳'!I48</f>
        <v>0</v>
      </c>
      <c r="F6" s="5">
        <f>E6/(E13-E8)</f>
        <v>0</v>
      </c>
      <c r="G6" s="4">
        <f>'[2]03分類帳'!I49</f>
        <v>7430</v>
      </c>
      <c r="H6" s="5">
        <f>G6/(G13-G8)</f>
        <v>0.022520679318256905</v>
      </c>
    </row>
    <row r="7" spans="1:8" ht="35.25" customHeight="1">
      <c r="A7" s="7" t="s">
        <v>19</v>
      </c>
      <c r="B7" s="4">
        <f>'[2]03分類帳'!H52</f>
        <v>0</v>
      </c>
      <c r="C7" s="19"/>
      <c r="D7" s="2" t="s">
        <v>16</v>
      </c>
      <c r="E7" s="4">
        <f>'[2]03分類帳'!J48</f>
        <v>2750</v>
      </c>
      <c r="F7" s="5">
        <f>E7/(E13-E8)</f>
        <v>0.06787274477379865</v>
      </c>
      <c r="G7" s="4">
        <f>'[2]03分類帳'!J49</f>
        <v>17249</v>
      </c>
      <c r="H7" s="5">
        <f>G7/(G13-G8)</f>
        <v>0.05228252995432212</v>
      </c>
    </row>
    <row r="8" spans="1:8" ht="35.25" customHeight="1">
      <c r="A8" s="7" t="s">
        <v>21</v>
      </c>
      <c r="B8" s="4">
        <f>'[2]03分類帳'!I52</f>
        <v>0</v>
      </c>
      <c r="C8" s="19"/>
      <c r="D8" s="2" t="s">
        <v>18</v>
      </c>
      <c r="E8" s="4">
        <f>'[2]03分類帳'!K48</f>
        <v>21439</v>
      </c>
      <c r="F8" s="5"/>
      <c r="G8" s="4">
        <f>'[2]03分類帳'!K49</f>
        <v>155395</v>
      </c>
      <c r="H8" s="5"/>
    </row>
    <row r="9" spans="1:8" ht="35.25" customHeight="1">
      <c r="A9" s="8" t="s">
        <v>36</v>
      </c>
      <c r="B9" s="4">
        <f>'[2]03分類帳'!J52</f>
        <v>0</v>
      </c>
      <c r="C9" s="19"/>
      <c r="D9" s="2" t="s">
        <v>20</v>
      </c>
      <c r="E9" s="4">
        <f>'[2]03分類帳'!L48</f>
        <v>0</v>
      </c>
      <c r="F9" s="5">
        <f>E9/(E13-E8)</f>
        <v>0</v>
      </c>
      <c r="G9" s="4">
        <f>'[2]03分類帳'!L49</f>
        <v>25146</v>
      </c>
      <c r="H9" s="5">
        <f>G9/(G13-G8)</f>
        <v>0.07621870822838334</v>
      </c>
    </row>
    <row r="10" spans="1:8" ht="35.25" customHeight="1">
      <c r="A10" s="2" t="s">
        <v>24</v>
      </c>
      <c r="B10" s="4">
        <f>'[2]03分類帳'!K52</f>
        <v>0</v>
      </c>
      <c r="C10" s="19"/>
      <c r="D10" s="2" t="s">
        <v>22</v>
      </c>
      <c r="E10" s="4">
        <f>'[2]03分類帳'!M48</f>
        <v>7000</v>
      </c>
      <c r="F10" s="5">
        <f>E10/(E13-E8)</f>
        <v>0.17276698669694202</v>
      </c>
      <c r="G10" s="4">
        <f>'[2]03分類帳'!M49</f>
        <v>17500</v>
      </c>
      <c r="H10" s="5">
        <f>G10/(G13-G8)</f>
        <v>0.05304332275497925</v>
      </c>
    </row>
    <row r="11" spans="1:8" ht="35.25" customHeight="1">
      <c r="A11" s="8"/>
      <c r="B11" s="4">
        <f>'[2]03分類帳'!L52</f>
        <v>0</v>
      </c>
      <c r="C11" s="19"/>
      <c r="D11" s="2" t="s">
        <v>23</v>
      </c>
      <c r="E11" s="4">
        <f>'[2]03分類帳'!N48</f>
        <v>1743</v>
      </c>
      <c r="F11" s="5">
        <f>E11/(E13-E8)</f>
        <v>0.04301897968753857</v>
      </c>
      <c r="G11" s="4">
        <f>'[2]03分類帳'!N49</f>
        <v>17497</v>
      </c>
      <c r="H11" s="5">
        <f>G11/(G13-G8)</f>
        <v>0.05303422961393554</v>
      </c>
    </row>
    <row r="12" spans="1:8" ht="35.25" customHeight="1">
      <c r="A12" s="2"/>
      <c r="B12" s="4">
        <f>'[2]03分類帳'!M52</f>
        <v>0</v>
      </c>
      <c r="C12" s="20" t="s">
        <v>25</v>
      </c>
      <c r="D12" s="8"/>
      <c r="E12" s="4"/>
      <c r="F12" s="5"/>
      <c r="G12" s="4"/>
      <c r="H12" s="5"/>
    </row>
    <row r="13" spans="1:8" ht="35.25" customHeight="1">
      <c r="A13" s="12"/>
      <c r="B13" s="4">
        <f>'[2]03分類帳'!N52</f>
        <v>0</v>
      </c>
      <c r="C13" s="20"/>
      <c r="D13" s="2" t="s">
        <v>26</v>
      </c>
      <c r="E13" s="4">
        <f>SUM(E4:E12)</f>
        <v>61956</v>
      </c>
      <c r="F13" s="5">
        <f>(E13-E8)/(E13-E8)</f>
        <v>1</v>
      </c>
      <c r="G13" s="4">
        <f>SUM(G4:G12)</f>
        <v>485314</v>
      </c>
      <c r="H13" s="5">
        <f>(G13-G8)/(G13-G8)</f>
        <v>1</v>
      </c>
    </row>
    <row r="14" spans="1:8" ht="35.25" customHeight="1">
      <c r="A14" s="12" t="s">
        <v>27</v>
      </c>
      <c r="B14" s="4">
        <f>SUM(B5:B13)</f>
        <v>52550</v>
      </c>
      <c r="C14" s="20"/>
      <c r="D14" s="2" t="s">
        <v>28</v>
      </c>
      <c r="E14" s="4">
        <f>'[2]03分類帳'!P49</f>
        <v>113022</v>
      </c>
      <c r="F14" s="5"/>
      <c r="G14" s="4">
        <f>E14</f>
        <v>113022</v>
      </c>
      <c r="H14" s="5"/>
    </row>
    <row r="15" spans="1:8" ht="35.25" customHeight="1">
      <c r="A15" s="12" t="s">
        <v>29</v>
      </c>
      <c r="B15" s="4">
        <f>B14+B4</f>
        <v>174978</v>
      </c>
      <c r="C15" s="21"/>
      <c r="D15" s="2" t="s">
        <v>29</v>
      </c>
      <c r="E15" s="4">
        <f>E13+E14</f>
        <v>174978</v>
      </c>
      <c r="F15" s="9">
        <f>SUM(F4:F11)</f>
        <v>1</v>
      </c>
      <c r="G15" s="4">
        <f>G13+G14</f>
        <v>598336</v>
      </c>
      <c r="H15" s="9">
        <f>SUM(H4:H11)</f>
        <v>1</v>
      </c>
    </row>
    <row r="16" spans="1:8" ht="35.25" customHeight="1" thickBot="1">
      <c r="A16" s="14" t="s">
        <v>30</v>
      </c>
      <c r="B16" s="25" t="s">
        <v>31</v>
      </c>
      <c r="C16" s="26"/>
      <c r="D16" s="26"/>
      <c r="E16" s="26"/>
      <c r="F16" s="26"/>
      <c r="G16" s="26"/>
      <c r="H16" s="27"/>
    </row>
    <row r="17" spans="1:8" ht="35.25" customHeight="1">
      <c r="A17" s="28" t="s">
        <v>117</v>
      </c>
      <c r="B17" s="28"/>
      <c r="C17" s="28"/>
      <c r="D17" s="28"/>
      <c r="E17" s="28"/>
      <c r="F17" s="28"/>
      <c r="G17" s="28"/>
      <c r="H17" s="28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5" t="str">
        <f>'[1]08結算'!A1:C1</f>
        <v>   嘉義縣六腳鄉北美國民小學</v>
      </c>
      <c r="B1" s="15"/>
      <c r="C1" s="15"/>
      <c r="D1" s="16" t="s">
        <v>37</v>
      </c>
      <c r="E1" s="16"/>
      <c r="F1" s="16"/>
      <c r="G1" s="16"/>
      <c r="H1" s="16"/>
    </row>
    <row r="2" spans="1:8" ht="25.5" customHeight="1">
      <c r="A2" s="17" t="s">
        <v>0</v>
      </c>
      <c r="B2" s="17"/>
      <c r="C2" s="17"/>
      <c r="D2" s="17" t="s">
        <v>1</v>
      </c>
      <c r="E2" s="17"/>
      <c r="F2" s="17"/>
      <c r="G2" s="17" t="s">
        <v>2</v>
      </c>
      <c r="H2" s="17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'[1]09分類帳'!F4</f>
        <v>244476</v>
      </c>
      <c r="C4" s="18" t="s">
        <v>38</v>
      </c>
      <c r="D4" s="2" t="s">
        <v>10</v>
      </c>
      <c r="E4" s="4">
        <f>'[1]09分類帳'!G48</f>
        <v>6661</v>
      </c>
      <c r="F4" s="5">
        <f>E4/(E13-E8)</f>
        <v>0.1344950127205912</v>
      </c>
      <c r="G4" s="4">
        <f>'[1]09分類帳'!G49</f>
        <v>14021</v>
      </c>
      <c r="H4" s="5">
        <f>G4/(G13-G8)</f>
        <v>0.23397580308719232</v>
      </c>
    </row>
    <row r="5" spans="1:8" ht="25.5" customHeight="1">
      <c r="A5" s="2" t="s">
        <v>11</v>
      </c>
      <c r="B5" s="4">
        <v>55450</v>
      </c>
      <c r="C5" s="19"/>
      <c r="D5" s="2" t="s">
        <v>12</v>
      </c>
      <c r="E5" s="4">
        <f>'[1]09分類帳'!H48</f>
        <v>26158</v>
      </c>
      <c r="F5" s="5">
        <f>E5/(E13-E8)</f>
        <v>0.5281670233816581</v>
      </c>
      <c r="G5" s="4">
        <f>'[1]09分類帳'!H49</f>
        <v>29006</v>
      </c>
      <c r="H5" s="5">
        <f>G5/(G13-G8)</f>
        <v>0.4840383813099708</v>
      </c>
    </row>
    <row r="6" spans="1:8" ht="29.25" customHeight="1">
      <c r="A6" s="6" t="s">
        <v>13</v>
      </c>
      <c r="B6" s="4">
        <f>'[1]09分類帳'!G52</f>
        <v>0</v>
      </c>
      <c r="C6" s="19"/>
      <c r="D6" s="2" t="s">
        <v>14</v>
      </c>
      <c r="E6" s="4">
        <f>'[1]09分類帳'!I48</f>
        <v>7200</v>
      </c>
      <c r="F6" s="5">
        <f>E6/(E13-E8)</f>
        <v>0.14537818519565482</v>
      </c>
      <c r="G6" s="4">
        <f>'[1]09分類帳'!I49</f>
        <v>7200</v>
      </c>
      <c r="H6" s="5">
        <f>G6/(G13-G8)</f>
        <v>0.12015018773466833</v>
      </c>
    </row>
    <row r="7" spans="1:8" ht="25.5" customHeight="1">
      <c r="A7" s="2" t="s">
        <v>15</v>
      </c>
      <c r="B7" s="4">
        <f>'[1]09分類帳'!H52</f>
        <v>13050</v>
      </c>
      <c r="C7" s="19"/>
      <c r="D7" s="2" t="s">
        <v>16</v>
      </c>
      <c r="E7" s="4">
        <f>'[1]09分類帳'!J48</f>
        <v>1355</v>
      </c>
      <c r="F7" s="5">
        <f>E7/(E13-E8)</f>
        <v>0.027359366797237814</v>
      </c>
      <c r="G7" s="4">
        <f>'[1]09分類帳'!J49</f>
        <v>1355</v>
      </c>
      <c r="H7" s="5">
        <f>G7/(G13-G8)</f>
        <v>0.02261159783062161</v>
      </c>
    </row>
    <row r="8" spans="1:8" ht="25.5" customHeight="1">
      <c r="A8" s="2" t="s">
        <v>17</v>
      </c>
      <c r="B8" s="4">
        <f>'[1]09分類帳'!I52</f>
        <v>13920</v>
      </c>
      <c r="C8" s="19"/>
      <c r="D8" s="2" t="s">
        <v>18</v>
      </c>
      <c r="E8" s="4">
        <f>'[1]09分類帳'!K48</f>
        <v>24667</v>
      </c>
      <c r="F8" s="5"/>
      <c r="G8" s="4">
        <f>'[1]09分類帳'!K49</f>
        <v>25967</v>
      </c>
      <c r="H8" s="5"/>
    </row>
    <row r="9" spans="1:8" ht="32.25" customHeight="1">
      <c r="A9" s="7" t="s">
        <v>19</v>
      </c>
      <c r="B9" s="4">
        <f>'[1]09分類帳'!J52</f>
        <v>0</v>
      </c>
      <c r="C9" s="19"/>
      <c r="D9" s="2" t="s">
        <v>20</v>
      </c>
      <c r="E9" s="4">
        <f>'[1]09分類帳'!L48</f>
        <v>1360</v>
      </c>
      <c r="F9" s="5">
        <f>E9/(E13-E8)</f>
        <v>0.027460323870290352</v>
      </c>
      <c r="G9" s="4">
        <f>'[1]09分類帳'!L49</f>
        <v>1551</v>
      </c>
      <c r="H9" s="5">
        <f>G9/(G13-G8)</f>
        <v>0.02588235294117647</v>
      </c>
    </row>
    <row r="10" spans="1:8" ht="35.25" customHeight="1">
      <c r="A10" s="7" t="s">
        <v>21</v>
      </c>
      <c r="B10" s="4">
        <f>'[1]09分類帳'!K52</f>
        <v>0</v>
      </c>
      <c r="C10" s="19"/>
      <c r="D10" s="2" t="s">
        <v>22</v>
      </c>
      <c r="E10" s="4">
        <f>'[1]09分類帳'!M48</f>
        <v>2600</v>
      </c>
      <c r="F10" s="5">
        <f>E10/(E13-E8)</f>
        <v>0.052497677987319795</v>
      </c>
      <c r="G10" s="4">
        <f>'[1]09分類帳'!M49</f>
        <v>2600</v>
      </c>
      <c r="H10" s="5">
        <f>G10/(G13-G8)</f>
        <v>0.04338756779307468</v>
      </c>
    </row>
    <row r="11" spans="1:8" ht="30.75" customHeight="1">
      <c r="A11" s="8" t="s">
        <v>36</v>
      </c>
      <c r="B11" s="4">
        <f>'[1]09分類帳'!L52</f>
        <v>0</v>
      </c>
      <c r="C11" s="19"/>
      <c r="D11" s="2" t="s">
        <v>23</v>
      </c>
      <c r="E11" s="4">
        <f>'[1]09分類帳'!N49</f>
        <v>4192</v>
      </c>
      <c r="F11" s="5">
        <f>E11/(E13-E8)</f>
        <v>0.08464241004724792</v>
      </c>
      <c r="G11" s="4">
        <f>'[1]09分類帳'!N49</f>
        <v>4192</v>
      </c>
      <c r="H11" s="5">
        <f>G11/(G13-G8)</f>
        <v>0.06995410930329579</v>
      </c>
    </row>
    <row r="12" spans="1:8" ht="25.5" customHeight="1">
      <c r="A12" s="2" t="s">
        <v>24</v>
      </c>
      <c r="B12" s="4">
        <f>'[1]09分類帳'!M52</f>
        <v>0</v>
      </c>
      <c r="C12" s="20" t="s">
        <v>39</v>
      </c>
      <c r="D12" s="8"/>
      <c r="E12" s="4"/>
      <c r="F12" s="5"/>
      <c r="G12" s="4"/>
      <c r="H12" s="5"/>
    </row>
    <row r="13" spans="1:8" ht="30" customHeight="1">
      <c r="A13" s="2"/>
      <c r="B13" s="4">
        <f>'[1]09分類帳'!N52</f>
        <v>0</v>
      </c>
      <c r="C13" s="20"/>
      <c r="D13" s="2" t="s">
        <v>26</v>
      </c>
      <c r="E13" s="4">
        <f>SUM(E4:E12)</f>
        <v>74193</v>
      </c>
      <c r="F13" s="5">
        <f>(E13-E8)/(E13-E8)</f>
        <v>1</v>
      </c>
      <c r="G13" s="4">
        <f>SUM(G4:G12)</f>
        <v>85892</v>
      </c>
      <c r="H13" s="9">
        <f>(G13-G8)/(G13-G8)</f>
        <v>1</v>
      </c>
    </row>
    <row r="14" spans="1:8" ht="35.25" customHeight="1">
      <c r="A14" s="2" t="s">
        <v>27</v>
      </c>
      <c r="B14" s="4">
        <f>SUM(B5:B13)</f>
        <v>82420</v>
      </c>
      <c r="C14" s="20"/>
      <c r="D14" s="2" t="s">
        <v>28</v>
      </c>
      <c r="E14" s="4">
        <f>'[1]09分類帳'!P49</f>
        <v>252703</v>
      </c>
      <c r="F14" s="5"/>
      <c r="G14" s="4">
        <f>E14</f>
        <v>252703</v>
      </c>
      <c r="H14" s="11"/>
    </row>
    <row r="15" spans="1:8" ht="33" customHeight="1">
      <c r="A15" s="2" t="s">
        <v>29</v>
      </c>
      <c r="B15" s="4">
        <f>B14+B4</f>
        <v>326896</v>
      </c>
      <c r="C15" s="21"/>
      <c r="D15" s="2" t="s">
        <v>29</v>
      </c>
      <c r="E15" s="4">
        <f>E13+E14</f>
        <v>326896</v>
      </c>
      <c r="F15" s="9">
        <f>SUM(F4:F11)</f>
        <v>1</v>
      </c>
      <c r="G15" s="4">
        <f>G13+G14</f>
        <v>338595</v>
      </c>
      <c r="H15" s="9">
        <f>SUM(H4:H11)</f>
        <v>1</v>
      </c>
    </row>
    <row r="16" spans="1:8" ht="66.75" customHeight="1">
      <c r="A16" s="2" t="s">
        <v>30</v>
      </c>
      <c r="B16" s="22" t="s">
        <v>31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32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9.0039062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5.00390625" style="10" customWidth="1"/>
    <col min="8" max="8" width="11.00390625" style="1" customWidth="1"/>
    <col min="9" max="16384" width="8.875" style="1" customWidth="1"/>
  </cols>
  <sheetData>
    <row r="1" spans="1:8" ht="29.25" customHeight="1">
      <c r="A1" s="15" t="str">
        <f>'[1]09結算'!A1:C1</f>
        <v>   嘉義縣六腳鄉北美國民小學</v>
      </c>
      <c r="B1" s="15"/>
      <c r="C1" s="15"/>
      <c r="D1" s="16" t="s">
        <v>33</v>
      </c>
      <c r="E1" s="16"/>
      <c r="F1" s="16"/>
      <c r="G1" s="16"/>
      <c r="H1" s="16"/>
    </row>
    <row r="2" spans="1:8" ht="25.5" customHeight="1">
      <c r="A2" s="17" t="s">
        <v>0</v>
      </c>
      <c r="B2" s="17"/>
      <c r="C2" s="17"/>
      <c r="D2" s="17" t="s">
        <v>1</v>
      </c>
      <c r="E2" s="17"/>
      <c r="F2" s="17"/>
      <c r="G2" s="17" t="s">
        <v>2</v>
      </c>
      <c r="H2" s="17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'[1]10分類帳'!P4</f>
        <v>252703</v>
      </c>
      <c r="C4" s="18" t="s">
        <v>34</v>
      </c>
      <c r="D4" s="2" t="s">
        <v>10</v>
      </c>
      <c r="E4" s="4">
        <f>'[1]10分類帳'!G48</f>
        <v>1774</v>
      </c>
      <c r="F4" s="5">
        <f>E4/(E13-E8)</f>
        <v>0.04137416330433566</v>
      </c>
      <c r="G4" s="4">
        <f>'[1]10分類帳'!G49</f>
        <v>15795</v>
      </c>
      <c r="H4" s="5">
        <f>G4/(G13-G8)</f>
        <v>0.1536448707223595</v>
      </c>
    </row>
    <row r="5" spans="1:8" ht="25.5" customHeight="1">
      <c r="A5" s="2" t="s">
        <v>11</v>
      </c>
      <c r="B5" s="4">
        <v>51150</v>
      </c>
      <c r="C5" s="19"/>
      <c r="D5" s="2" t="s">
        <v>35</v>
      </c>
      <c r="E5" s="4">
        <f>'[1]10分類帳'!H48</f>
        <v>34276</v>
      </c>
      <c r="F5" s="5">
        <f>E5/(E13-E8)</f>
        <v>0.7994029433029363</v>
      </c>
      <c r="G5" s="4">
        <f>'[1]10分類帳'!H49</f>
        <v>63282</v>
      </c>
      <c r="H5" s="5">
        <f>G5/(G13-G8)</f>
        <v>0.615571681484796</v>
      </c>
    </row>
    <row r="6" spans="1:8" ht="29.25" customHeight="1">
      <c r="A6" s="6" t="s">
        <v>13</v>
      </c>
      <c r="B6" s="4">
        <f>'[1]10分類帳'!G52</f>
        <v>0</v>
      </c>
      <c r="C6" s="19"/>
      <c r="D6" s="2" t="s">
        <v>14</v>
      </c>
      <c r="E6" s="4">
        <f>'[1]10分類帳'!I48</f>
        <v>0</v>
      </c>
      <c r="F6" s="5">
        <f>'[1]10結算'!F12</f>
        <v>0</v>
      </c>
      <c r="G6" s="4">
        <f>'[1]10分類帳'!I49</f>
        <v>7200</v>
      </c>
      <c r="H6" s="5">
        <f>G6/(G13-G8)</f>
        <v>0.07003754790762826</v>
      </c>
    </row>
    <row r="7" spans="1:8" ht="25.5" customHeight="1">
      <c r="A7" s="2" t="s">
        <v>15</v>
      </c>
      <c r="B7" s="4">
        <f>'[1]10分類帳'!H52</f>
        <v>1950</v>
      </c>
      <c r="C7" s="19"/>
      <c r="D7" s="2" t="s">
        <v>16</v>
      </c>
      <c r="E7" s="4">
        <f>'[1]10分類帳'!J48</f>
        <v>0</v>
      </c>
      <c r="F7" s="5">
        <f>E7/(E13-E8)</f>
        <v>0</v>
      </c>
      <c r="G7" s="4">
        <f>'[1]10分類帳'!J49</f>
        <v>1355</v>
      </c>
      <c r="H7" s="5">
        <f>G7/(G13-G8)</f>
        <v>0.013180677418727263</v>
      </c>
    </row>
    <row r="8" spans="1:8" ht="25.5" customHeight="1">
      <c r="A8" s="2" t="s">
        <v>17</v>
      </c>
      <c r="B8" s="4">
        <f>'[1]10分類帳'!I52</f>
        <v>2080</v>
      </c>
      <c r="C8" s="19"/>
      <c r="D8" s="2" t="s">
        <v>18</v>
      </c>
      <c r="E8" s="4">
        <f>'[1]10分類帳'!K48</f>
        <v>16707</v>
      </c>
      <c r="F8" s="5"/>
      <c r="G8" s="4">
        <f>'[1]10分類帳'!K48</f>
        <v>16707</v>
      </c>
      <c r="H8" s="5"/>
    </row>
    <row r="9" spans="1:8" ht="33" customHeight="1">
      <c r="A9" s="7" t="s">
        <v>19</v>
      </c>
      <c r="B9" s="4">
        <f>'[1]10分類帳'!J52</f>
        <v>0</v>
      </c>
      <c r="C9" s="19"/>
      <c r="D9" s="2" t="s">
        <v>20</v>
      </c>
      <c r="E9" s="4">
        <f>'[1]10分類帳'!L48</f>
        <v>6827</v>
      </c>
      <c r="F9" s="5">
        <f>E9/(E13-E8)</f>
        <v>0.15922289339272805</v>
      </c>
      <c r="G9" s="4">
        <f>'[1]10分類帳'!L49</f>
        <v>8378</v>
      </c>
      <c r="H9" s="5">
        <f>G9/(G13-G8)</f>
        <v>0.08149646894029298</v>
      </c>
    </row>
    <row r="10" spans="1:8" ht="30.75" customHeight="1">
      <c r="A10" s="7" t="s">
        <v>21</v>
      </c>
      <c r="B10" s="4">
        <f>'[1]10分類帳'!K52</f>
        <v>0</v>
      </c>
      <c r="C10" s="19"/>
      <c r="D10" s="2" t="s">
        <v>22</v>
      </c>
      <c r="E10" s="4">
        <f>'[1]10分類帳'!M48</f>
        <v>0</v>
      </c>
      <c r="F10" s="5">
        <f>E10/(E13-E8)</f>
        <v>0</v>
      </c>
      <c r="G10" s="4">
        <f>'[1]10分類帳'!M49</f>
        <v>2600</v>
      </c>
      <c r="H10" s="5">
        <f>G10/(G13-G8)</f>
        <v>0.025291336744421314</v>
      </c>
    </row>
    <row r="11" spans="1:8" ht="30" customHeight="1">
      <c r="A11" s="8" t="s">
        <v>36</v>
      </c>
      <c r="B11" s="4">
        <f>'[1]10分類帳'!L52</f>
        <v>0</v>
      </c>
      <c r="C11" s="19"/>
      <c r="D11" s="2" t="s">
        <v>23</v>
      </c>
      <c r="E11" s="4">
        <f>'[1]10分類帳'!N48</f>
        <v>0</v>
      </c>
      <c r="F11" s="5">
        <f>E11/(E13-E8)</f>
        <v>0</v>
      </c>
      <c r="G11" s="4">
        <f>'[1]10分類帳'!N49</f>
        <v>4192</v>
      </c>
      <c r="H11" s="5">
        <f>G11/(G13-G8)</f>
        <v>0.04077741678177468</v>
      </c>
    </row>
    <row r="12" spans="1:8" ht="25.5" customHeight="1">
      <c r="A12" s="2" t="s">
        <v>24</v>
      </c>
      <c r="B12" s="4">
        <f>'[1]10分類帳'!M52</f>
        <v>0</v>
      </c>
      <c r="C12" s="20" t="s">
        <v>25</v>
      </c>
      <c r="D12" s="8"/>
      <c r="E12" s="4"/>
      <c r="F12" s="5"/>
      <c r="G12" s="4"/>
      <c r="H12" s="5"/>
    </row>
    <row r="13" spans="1:8" ht="34.5" customHeight="1">
      <c r="A13" s="2"/>
      <c r="B13" s="4"/>
      <c r="C13" s="20"/>
      <c r="D13" s="2" t="s">
        <v>26</v>
      </c>
      <c r="E13" s="4">
        <f>SUM(E4:E12)</f>
        <v>59584</v>
      </c>
      <c r="F13" s="5">
        <f>(E13-E8)/(E13-E8)</f>
        <v>1</v>
      </c>
      <c r="G13" s="4">
        <f>SUM(G4:G12)</f>
        <v>119509</v>
      </c>
      <c r="H13" s="5">
        <f>(G13-G8)/(G13-G8)</f>
        <v>1</v>
      </c>
    </row>
    <row r="14" spans="1:8" ht="38.25" customHeight="1">
      <c r="A14" s="2" t="s">
        <v>27</v>
      </c>
      <c r="B14" s="4">
        <f>SUM(B5:B12)</f>
        <v>55180</v>
      </c>
      <c r="C14" s="20"/>
      <c r="D14" s="2" t="s">
        <v>28</v>
      </c>
      <c r="E14" s="4">
        <f>'[1]10分類帳'!P49</f>
        <v>245049</v>
      </c>
      <c r="F14" s="5"/>
      <c r="G14" s="4">
        <f>E14</f>
        <v>245049</v>
      </c>
      <c r="H14" s="5"/>
    </row>
    <row r="15" spans="1:8" ht="38.25" customHeight="1">
      <c r="A15" s="2" t="s">
        <v>29</v>
      </c>
      <c r="B15" s="4">
        <f>B14+B4</f>
        <v>307883</v>
      </c>
      <c r="C15" s="21"/>
      <c r="D15" s="2" t="s">
        <v>29</v>
      </c>
      <c r="E15" s="4">
        <f>E13+E14</f>
        <v>304633</v>
      </c>
      <c r="F15" s="9">
        <f>SUM(F4:F11)</f>
        <v>1</v>
      </c>
      <c r="G15" s="4">
        <f>G13+G14</f>
        <v>364558</v>
      </c>
      <c r="H15" s="9">
        <f>SUM(H4:H11)</f>
        <v>1</v>
      </c>
    </row>
    <row r="16" spans="1:8" ht="68.25" customHeight="1">
      <c r="A16" s="2" t="s">
        <v>30</v>
      </c>
      <c r="B16" s="22" t="s">
        <v>31</v>
      </c>
      <c r="C16" s="24"/>
      <c r="D16" s="24"/>
      <c r="E16" s="24"/>
      <c r="F16" s="24"/>
      <c r="G16" s="24"/>
      <c r="H16" s="24"/>
    </row>
    <row r="17" spans="1:8" ht="27" customHeight="1">
      <c r="A17" s="23" t="s">
        <v>32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8" sqref="B8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4" customHeight="1">
      <c r="A1" s="15" t="str">
        <f>'[1]10結算'!A1:C1</f>
        <v>   嘉義縣六腳鄉北美國民小學</v>
      </c>
      <c r="B1" s="15"/>
      <c r="C1" s="15"/>
      <c r="D1" s="16" t="s">
        <v>76</v>
      </c>
      <c r="E1" s="16"/>
      <c r="F1" s="16"/>
      <c r="G1" s="16"/>
      <c r="H1" s="16"/>
    </row>
    <row r="2" spans="1:8" ht="25.5" customHeight="1">
      <c r="A2" s="17" t="s">
        <v>0</v>
      </c>
      <c r="B2" s="17"/>
      <c r="C2" s="17"/>
      <c r="D2" s="17" t="s">
        <v>1</v>
      </c>
      <c r="E2" s="17"/>
      <c r="F2" s="17"/>
      <c r="G2" s="17" t="s">
        <v>2</v>
      </c>
      <c r="H2" s="17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'[1]11分類帳'!P4</f>
        <v>245049</v>
      </c>
      <c r="C4" s="18" t="s">
        <v>77</v>
      </c>
      <c r="D4" s="2" t="s">
        <v>10</v>
      </c>
      <c r="E4" s="4">
        <f>'[1]11分類帳'!G48</f>
        <v>2415</v>
      </c>
      <c r="F4" s="5">
        <f>E4/(E13-E8)</f>
        <v>0.040483454588124856</v>
      </c>
      <c r="G4" s="4">
        <f>'[1]11分類帳'!G49</f>
        <v>18210</v>
      </c>
      <c r="H4" s="5">
        <f>G4/(G13-G8)</f>
        <v>0.11209188949623283</v>
      </c>
    </row>
    <row r="5" spans="1:8" ht="25.5" customHeight="1">
      <c r="A5" s="2" t="s">
        <v>11</v>
      </c>
      <c r="B5" s="4">
        <v>50850</v>
      </c>
      <c r="C5" s="19"/>
      <c r="D5" s="2" t="s">
        <v>12</v>
      </c>
      <c r="E5" s="4">
        <f>'[1]11分類帳'!H48</f>
        <v>48544</v>
      </c>
      <c r="F5" s="5">
        <f>E5/(E13-E8)</f>
        <v>0.8137593455593924</v>
      </c>
      <c r="G5" s="4">
        <f>'[1]11分類帳'!H49</f>
        <v>111826</v>
      </c>
      <c r="H5" s="5">
        <f>G5/(G13-G8)</f>
        <v>0.6883463830206333</v>
      </c>
    </row>
    <row r="6" spans="1:8" ht="29.25" customHeight="1">
      <c r="A6" s="6" t="s">
        <v>13</v>
      </c>
      <c r="B6" s="4">
        <f>'[1]11分類帳'!G53</f>
        <v>0</v>
      </c>
      <c r="C6" s="19"/>
      <c r="D6" s="2" t="s">
        <v>14</v>
      </c>
      <c r="E6" s="4">
        <f>'[1]11分類帳'!I48</f>
        <v>0</v>
      </c>
      <c r="F6" s="5">
        <f>E6/(E13-E8)</f>
        <v>0</v>
      </c>
      <c r="G6" s="4">
        <f>'[1]11分類帳'!I49</f>
        <v>7200</v>
      </c>
      <c r="H6" s="5">
        <f>G6/(G13-G8)</f>
        <v>0.044319692716797164</v>
      </c>
    </row>
    <row r="7" spans="1:8" ht="25.5" customHeight="1">
      <c r="A7" s="2" t="s">
        <v>15</v>
      </c>
      <c r="B7" s="4">
        <f>'[1]11分類帳'!H52</f>
        <v>0</v>
      </c>
      <c r="C7" s="19"/>
      <c r="D7" s="2" t="s">
        <v>16</v>
      </c>
      <c r="E7" s="4">
        <f>'[1]11分類帳'!J48</f>
        <v>3750</v>
      </c>
      <c r="F7" s="5">
        <f>E7/(E13-E8)</f>
        <v>0.06286250712441747</v>
      </c>
      <c r="G7" s="4">
        <f>'[1]11分類帳'!J49</f>
        <v>5105</v>
      </c>
      <c r="H7" s="5">
        <f>G7/(G13-G8)</f>
        <v>0.03142389323878465</v>
      </c>
    </row>
    <row r="8" spans="1:8" ht="25.5" customHeight="1">
      <c r="A8" s="2" t="s">
        <v>17</v>
      </c>
      <c r="B8" s="4">
        <f>'[1]11分類帳'!I52</f>
        <v>0</v>
      </c>
      <c r="C8" s="19"/>
      <c r="D8" s="2" t="s">
        <v>18</v>
      </c>
      <c r="E8" s="4">
        <f>'[1]11分類帳'!K48</f>
        <v>16707</v>
      </c>
      <c r="F8" s="5"/>
      <c r="G8" s="4">
        <f>'[1]11分類帳'!K49</f>
        <v>59381</v>
      </c>
      <c r="H8" s="5"/>
    </row>
    <row r="9" spans="1:8" ht="33" customHeight="1">
      <c r="A9" s="7" t="s">
        <v>19</v>
      </c>
      <c r="B9" s="4">
        <f>'[1]11分類帳'!J52</f>
        <v>0</v>
      </c>
      <c r="C9" s="19"/>
      <c r="D9" s="2" t="s">
        <v>20</v>
      </c>
      <c r="E9" s="4">
        <f>'[1]11分類帳'!L48</f>
        <v>4440</v>
      </c>
      <c r="F9" s="5">
        <f>E9/(E13-E8)</f>
        <v>0.07442920843531028</v>
      </c>
      <c r="G9" s="4">
        <f>'[1]11分類帳'!L49</f>
        <v>12818</v>
      </c>
      <c r="H9" s="5">
        <f>G9/(G13-G8)</f>
        <v>0.07890136406165361</v>
      </c>
    </row>
    <row r="10" spans="1:8" ht="32.25" customHeight="1">
      <c r="A10" s="7" t="s">
        <v>21</v>
      </c>
      <c r="B10" s="4">
        <f>'[1]11分類帳'!K52</f>
        <v>0</v>
      </c>
      <c r="C10" s="19"/>
      <c r="D10" s="2" t="s">
        <v>22</v>
      </c>
      <c r="E10" s="4">
        <f>'[1]11分類帳'!M48</f>
        <v>0</v>
      </c>
      <c r="F10" s="5">
        <f>E10/(E13-E8)</f>
        <v>0</v>
      </c>
      <c r="G10" s="4">
        <f>'[1]11分類帳'!M49</f>
        <v>2600</v>
      </c>
      <c r="H10" s="5">
        <f>G10/(G13-G8)</f>
        <v>0.01600433348106564</v>
      </c>
    </row>
    <row r="11" spans="1:8" ht="32.25" customHeight="1">
      <c r="A11" s="8" t="s">
        <v>36</v>
      </c>
      <c r="B11" s="4">
        <f>'[1]11分類帳'!L52</f>
        <v>0</v>
      </c>
      <c r="C11" s="19"/>
      <c r="D11" s="2" t="s">
        <v>23</v>
      </c>
      <c r="E11" s="4">
        <f>'[1]11分類帳'!N48</f>
        <v>505</v>
      </c>
      <c r="F11" s="5">
        <f>E11/(E13-E8)</f>
        <v>0.008465484292754887</v>
      </c>
      <c r="G11" s="4">
        <f>'[1]11分類帳'!N49</f>
        <v>4697</v>
      </c>
      <c r="H11" s="5">
        <f>G11/(G13-G8)</f>
        <v>0.028912443984832815</v>
      </c>
    </row>
    <row r="12" spans="1:8" ht="25.5" customHeight="1">
      <c r="A12" s="2" t="s">
        <v>24</v>
      </c>
      <c r="B12" s="4">
        <f>'[1]11分類帳'!M52</f>
        <v>0</v>
      </c>
      <c r="C12" s="20" t="s">
        <v>25</v>
      </c>
      <c r="D12" s="8"/>
      <c r="E12" s="4"/>
      <c r="F12" s="5"/>
      <c r="G12" s="4"/>
      <c r="H12" s="5"/>
    </row>
    <row r="13" spans="1:8" ht="33" customHeight="1">
      <c r="A13" s="2"/>
      <c r="B13" s="4">
        <f>'[1]11分類帳'!N52</f>
        <v>0</v>
      </c>
      <c r="C13" s="20"/>
      <c r="D13" s="2" t="s">
        <v>26</v>
      </c>
      <c r="E13" s="4">
        <f>SUM(E4:E12)</f>
        <v>76361</v>
      </c>
      <c r="F13" s="5">
        <f>(E13-E8)/(E13-E8)</f>
        <v>1</v>
      </c>
      <c r="G13" s="4">
        <f>SUM(G4:G12)</f>
        <v>221837</v>
      </c>
      <c r="H13" s="5">
        <f>(G13-G8)/(G13-G8)</f>
        <v>1</v>
      </c>
    </row>
    <row r="14" spans="1:8" ht="33" customHeight="1">
      <c r="A14" s="2" t="s">
        <v>27</v>
      </c>
      <c r="B14" s="4">
        <f>SUM(B5:B12)</f>
        <v>50850</v>
      </c>
      <c r="C14" s="20"/>
      <c r="D14" s="2" t="s">
        <v>28</v>
      </c>
      <c r="E14" s="4">
        <f>'[1]11分類帳'!P49</f>
        <v>219538</v>
      </c>
      <c r="F14" s="5"/>
      <c r="G14" s="4">
        <f>E14</f>
        <v>219538</v>
      </c>
      <c r="H14" s="5"/>
    </row>
    <row r="15" spans="1:8" ht="33" customHeight="1">
      <c r="A15" s="2" t="s">
        <v>29</v>
      </c>
      <c r="B15" s="4">
        <f>B14+B4</f>
        <v>295899</v>
      </c>
      <c r="C15" s="21"/>
      <c r="D15" s="2" t="s">
        <v>29</v>
      </c>
      <c r="E15" s="4">
        <f>E13+E14</f>
        <v>295899</v>
      </c>
      <c r="F15" s="9">
        <f>SUM(F4:F11)</f>
        <v>0.9999999999999999</v>
      </c>
      <c r="G15" s="4">
        <f>G13+G14</f>
        <v>441375</v>
      </c>
      <c r="H15" s="9">
        <f>SUM(H4:H11)</f>
        <v>1</v>
      </c>
    </row>
    <row r="16" spans="1:8" ht="75" customHeight="1">
      <c r="A16" s="2" t="s">
        <v>30</v>
      </c>
      <c r="B16" s="22" t="s">
        <v>31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32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5" t="str">
        <f>'[1]11結算'!A1:C1</f>
        <v>   嘉義縣六腳鄉北美國民小學</v>
      </c>
      <c r="B1" s="15"/>
      <c r="C1" s="15"/>
      <c r="D1" s="16" t="s">
        <v>78</v>
      </c>
      <c r="E1" s="16"/>
      <c r="F1" s="16"/>
      <c r="G1" s="16"/>
      <c r="H1" s="16"/>
    </row>
    <row r="2" spans="1:8" ht="25.5" customHeight="1">
      <c r="A2" s="17" t="s">
        <v>79</v>
      </c>
      <c r="B2" s="17"/>
      <c r="C2" s="17"/>
      <c r="D2" s="17" t="s">
        <v>80</v>
      </c>
      <c r="E2" s="17"/>
      <c r="F2" s="17"/>
      <c r="G2" s="17" t="s">
        <v>2</v>
      </c>
      <c r="H2" s="17"/>
    </row>
    <row r="3" spans="1:8" ht="25.5" customHeight="1">
      <c r="A3" s="2" t="s">
        <v>81</v>
      </c>
      <c r="B3" s="3" t="s">
        <v>82</v>
      </c>
      <c r="C3" s="2" t="s">
        <v>83</v>
      </c>
      <c r="D3" s="2" t="s">
        <v>84</v>
      </c>
      <c r="E3" s="3" t="s">
        <v>85</v>
      </c>
      <c r="F3" s="2" t="s">
        <v>86</v>
      </c>
      <c r="G3" s="3" t="s">
        <v>85</v>
      </c>
      <c r="H3" s="2" t="s">
        <v>86</v>
      </c>
    </row>
    <row r="4" spans="1:8" ht="25.5" customHeight="1">
      <c r="A4" s="2" t="s">
        <v>87</v>
      </c>
      <c r="B4" s="4">
        <f>'[1]12分類帳'!P4</f>
        <v>219538</v>
      </c>
      <c r="C4" s="18" t="s">
        <v>88</v>
      </c>
      <c r="D4" s="2" t="s">
        <v>89</v>
      </c>
      <c r="E4" s="4">
        <f>'[1]12分類帳'!G48</f>
        <v>7523</v>
      </c>
      <c r="F4" s="5">
        <f>E4/(E13-E8)</f>
        <v>0.07459889336215617</v>
      </c>
      <c r="G4" s="4">
        <f>'[1]12分類帳'!G49</f>
        <v>25733</v>
      </c>
      <c r="H4" s="5">
        <f>G4/(G13-G8)</f>
        <v>0.09773188202140508</v>
      </c>
    </row>
    <row r="5" spans="1:8" ht="25.5" customHeight="1">
      <c r="A5" s="2" t="s">
        <v>90</v>
      </c>
      <c r="B5" s="4">
        <v>113016</v>
      </c>
      <c r="C5" s="19"/>
      <c r="D5" s="2" t="s">
        <v>91</v>
      </c>
      <c r="E5" s="4">
        <f>'[1]12分類帳'!H48</f>
        <v>57631</v>
      </c>
      <c r="F5" s="5">
        <f>E5/(E13-E8)</f>
        <v>0.5714753188029272</v>
      </c>
      <c r="G5" s="4">
        <f>'[1]12分類帳'!H49</f>
        <v>169457</v>
      </c>
      <c r="H5" s="5">
        <f>G5/(G13-G8)</f>
        <v>0.6435841733066973</v>
      </c>
    </row>
    <row r="6" spans="1:8" ht="29.25" customHeight="1">
      <c r="A6" s="6" t="s">
        <v>92</v>
      </c>
      <c r="B6" s="4">
        <f>'[1]12分類帳'!G52</f>
        <v>0</v>
      </c>
      <c r="C6" s="19"/>
      <c r="D6" s="2" t="s">
        <v>93</v>
      </c>
      <c r="E6" s="4">
        <f>'[1]12分類帳'!I48</f>
        <v>0</v>
      </c>
      <c r="F6" s="5">
        <f>E6/(E13-E8)</f>
        <v>0</v>
      </c>
      <c r="G6" s="4">
        <f>'[1]12分類帳'!I49</f>
        <v>7200</v>
      </c>
      <c r="H6" s="5">
        <f>G6/(G13-G8)</f>
        <v>0.027345025863836962</v>
      </c>
    </row>
    <row r="7" spans="1:8" ht="25.5" customHeight="1">
      <c r="A7" s="2" t="s">
        <v>94</v>
      </c>
      <c r="B7" s="4">
        <f>'[1]12分類帳'!H52</f>
        <v>0</v>
      </c>
      <c r="C7" s="19"/>
      <c r="D7" s="2" t="s">
        <v>95</v>
      </c>
      <c r="E7" s="4">
        <f>'[1]12分類帳'!J48</f>
        <v>1900</v>
      </c>
      <c r="F7" s="5">
        <f>E7/(E13-E8)</f>
        <v>0.018840608452491917</v>
      </c>
      <c r="G7" s="4">
        <f>'[1]12分類帳'!J49</f>
        <v>7005</v>
      </c>
      <c r="H7" s="5">
        <f>G7/(G13-G8)</f>
        <v>0.026604431413358044</v>
      </c>
    </row>
    <row r="8" spans="1:8" ht="25.5" customHeight="1">
      <c r="A8" s="2" t="s">
        <v>96</v>
      </c>
      <c r="B8" s="4">
        <f>'[1]12分類帳'!I52</f>
        <v>0</v>
      </c>
      <c r="C8" s="19"/>
      <c r="D8" s="2" t="s">
        <v>97</v>
      </c>
      <c r="E8" s="4">
        <f>'[1]12分類帳'!K48</f>
        <v>16707</v>
      </c>
      <c r="F8" s="5"/>
      <c r="G8" s="4">
        <f>'[1]12分類帳'!K49</f>
        <v>76088</v>
      </c>
      <c r="H8" s="5"/>
    </row>
    <row r="9" spans="1:8" ht="36" customHeight="1">
      <c r="A9" s="7" t="s">
        <v>98</v>
      </c>
      <c r="B9" s="4">
        <f>'[1]12分類帳'!J52</f>
        <v>0</v>
      </c>
      <c r="C9" s="19"/>
      <c r="D9" s="2" t="s">
        <v>99</v>
      </c>
      <c r="E9" s="4">
        <f>'[1]12分類帳'!L48</f>
        <v>5592</v>
      </c>
      <c r="F9" s="5">
        <f>E9/(E13-E8)</f>
        <v>0.05545088550859727</v>
      </c>
      <c r="G9" s="4">
        <f>'[1]12分類帳'!L49</f>
        <v>18410</v>
      </c>
      <c r="H9" s="5">
        <f>G9/(G13-G8)</f>
        <v>0.06991971196572756</v>
      </c>
    </row>
    <row r="10" spans="1:8" ht="32.25" customHeight="1">
      <c r="A10" s="7" t="s">
        <v>100</v>
      </c>
      <c r="B10" s="4">
        <f>'[1]12分類帳'!K52</f>
        <v>0</v>
      </c>
      <c r="C10" s="19"/>
      <c r="D10" s="2" t="s">
        <v>101</v>
      </c>
      <c r="E10" s="4">
        <f>'[1]12分類帳'!M48</f>
        <v>28200</v>
      </c>
      <c r="F10" s="5">
        <f>E10/(E13-E8)</f>
        <v>0.27963429387382743</v>
      </c>
      <c r="G10" s="4">
        <f>'[1]12分類帳'!M49</f>
        <v>30800</v>
      </c>
      <c r="H10" s="5">
        <f>G10/(G13-G8)</f>
        <v>0.11697594397308034</v>
      </c>
    </row>
    <row r="11" spans="1:8" ht="30" customHeight="1">
      <c r="A11" s="8" t="s">
        <v>102</v>
      </c>
      <c r="B11" s="4">
        <f>'[1]12分類帳'!L52</f>
        <v>0</v>
      </c>
      <c r="C11" s="19"/>
      <c r="D11" s="2" t="s">
        <v>103</v>
      </c>
      <c r="E11" s="4">
        <f>'[1]12分類帳'!N48</f>
        <v>0</v>
      </c>
      <c r="F11" s="5">
        <f>E11/(E13-E8)</f>
        <v>0</v>
      </c>
      <c r="G11" s="4">
        <f>'[1]12分類帳'!N49</f>
        <v>4697</v>
      </c>
      <c r="H11" s="5">
        <f>G11/(G13-G8)</f>
        <v>0.017838831455894752</v>
      </c>
    </row>
    <row r="12" spans="1:8" ht="25.5" customHeight="1">
      <c r="A12" s="2" t="s">
        <v>104</v>
      </c>
      <c r="B12" s="4">
        <f>'[1]12分類帳'!M52</f>
        <v>0</v>
      </c>
      <c r="C12" s="20" t="s">
        <v>105</v>
      </c>
      <c r="D12" s="8"/>
      <c r="E12" s="4"/>
      <c r="F12" s="5"/>
      <c r="G12" s="4"/>
      <c r="H12" s="5"/>
    </row>
    <row r="13" spans="1:8" ht="33" customHeight="1">
      <c r="A13" s="2"/>
      <c r="B13" s="4">
        <f>'[1]12分類帳'!N52</f>
        <v>0</v>
      </c>
      <c r="C13" s="20"/>
      <c r="D13" s="2" t="s">
        <v>106</v>
      </c>
      <c r="E13" s="4">
        <f>SUM(E4:E12)</f>
        <v>117553</v>
      </c>
      <c r="F13" s="5">
        <f>(E13-E8)/(E13-E8)</f>
        <v>1</v>
      </c>
      <c r="G13" s="4">
        <f>SUM(G4:G12)</f>
        <v>339390</v>
      </c>
      <c r="H13" s="5">
        <f>(G13-G8)/(G13-G8)</f>
        <v>1</v>
      </c>
    </row>
    <row r="14" spans="1:8" ht="34.5" customHeight="1">
      <c r="A14" s="2" t="s">
        <v>107</v>
      </c>
      <c r="B14" s="4">
        <f>SUM(B5:B12)</f>
        <v>113016</v>
      </c>
      <c r="C14" s="20"/>
      <c r="D14" s="2" t="s">
        <v>108</v>
      </c>
      <c r="E14" s="4">
        <f>'[1]12分類帳'!P49</f>
        <v>215001</v>
      </c>
      <c r="F14" s="5"/>
      <c r="G14" s="4">
        <f>E14</f>
        <v>215001</v>
      </c>
      <c r="H14" s="5"/>
    </row>
    <row r="15" spans="1:8" ht="39.75" customHeight="1">
      <c r="A15" s="2" t="s">
        <v>109</v>
      </c>
      <c r="B15" s="4">
        <f>B14+B4</f>
        <v>332554</v>
      </c>
      <c r="C15" s="21"/>
      <c r="D15" s="2" t="s">
        <v>109</v>
      </c>
      <c r="E15" s="4">
        <f>E13+E14</f>
        <v>332554</v>
      </c>
      <c r="F15" s="9">
        <f>SUM(F4:F11)</f>
        <v>1</v>
      </c>
      <c r="G15" s="4">
        <f>G13+G14</f>
        <v>554391</v>
      </c>
      <c r="H15" s="9">
        <f>SUM(H4:H11)</f>
        <v>0.9999999999999998</v>
      </c>
    </row>
    <row r="16" spans="1:8" ht="66.75" customHeight="1">
      <c r="A16" s="2" t="s">
        <v>110</v>
      </c>
      <c r="B16" s="22" t="s">
        <v>111</v>
      </c>
      <c r="C16" s="22"/>
      <c r="D16" s="22"/>
      <c r="E16" s="22"/>
      <c r="F16" s="22"/>
      <c r="G16" s="22"/>
      <c r="H16" s="22"/>
    </row>
    <row r="17" spans="1:8" ht="27" customHeight="1">
      <c r="A17" s="23" t="s">
        <v>112</v>
      </c>
      <c r="B17" s="23"/>
      <c r="C17" s="23"/>
      <c r="D17" s="23"/>
      <c r="E17" s="23"/>
      <c r="F17" s="23"/>
      <c r="G17" s="23"/>
      <c r="H17" s="23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5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5" t="str">
        <f>'[1]12結算'!A1:C1</f>
        <v>   嘉義縣六腳鄉北美國民小學</v>
      </c>
      <c r="B1" s="15"/>
      <c r="C1" s="15"/>
      <c r="D1" s="16" t="s">
        <v>120</v>
      </c>
      <c r="E1" s="16"/>
      <c r="F1" s="16"/>
      <c r="G1" s="16"/>
      <c r="H1" s="16"/>
    </row>
    <row r="2" spans="1:8" ht="25.5" customHeight="1">
      <c r="A2" s="17" t="s">
        <v>0</v>
      </c>
      <c r="B2" s="17"/>
      <c r="C2" s="17"/>
      <c r="D2" s="17" t="s">
        <v>1</v>
      </c>
      <c r="E2" s="17"/>
      <c r="F2" s="17"/>
      <c r="G2" s="17" t="s">
        <v>2</v>
      </c>
      <c r="H2" s="17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'[1]01分類帳'!P4</f>
        <v>215001</v>
      </c>
      <c r="C4" s="18" t="s">
        <v>121</v>
      </c>
      <c r="D4" s="2" t="s">
        <v>10</v>
      </c>
      <c r="E4" s="4">
        <f>'[1]01分類帳'!G48</f>
        <v>6360</v>
      </c>
      <c r="F4" s="5">
        <f>E4/(E13-E8)</f>
        <v>0.16195569136745608</v>
      </c>
      <c r="G4" s="4">
        <f>'[1]01分類帳'!G49</f>
        <v>32093</v>
      </c>
      <c r="H4" s="5">
        <f>G4/(G13-G8)</f>
        <v>0.10606731620903455</v>
      </c>
    </row>
    <row r="5" spans="1:8" ht="25.5" customHeight="1">
      <c r="A5" s="2" t="s">
        <v>122</v>
      </c>
      <c r="B5" s="4">
        <v>22650</v>
      </c>
      <c r="C5" s="19"/>
      <c r="D5" s="2" t="s">
        <v>123</v>
      </c>
      <c r="E5" s="4">
        <f>'[1]01分類帳'!H48</f>
        <v>23881</v>
      </c>
      <c r="F5" s="5">
        <f>E5/(E13-E8)</f>
        <v>0.6081232492997198</v>
      </c>
      <c r="G5" s="4">
        <f>'[1]01分類帳'!H49</f>
        <v>193338</v>
      </c>
      <c r="H5" s="5">
        <f>G5/(G13-G8)</f>
        <v>0.6389817960683738</v>
      </c>
    </row>
    <row r="6" spans="1:8" ht="29.25" customHeight="1">
      <c r="A6" s="6" t="s">
        <v>13</v>
      </c>
      <c r="B6" s="4"/>
      <c r="C6" s="19"/>
      <c r="D6" s="2" t="s">
        <v>14</v>
      </c>
      <c r="E6" s="4">
        <f>'[1]01分類帳'!I48</f>
        <v>0</v>
      </c>
      <c r="F6" s="5">
        <f>E6/(E13-E8)</f>
        <v>0</v>
      </c>
      <c r="G6" s="4">
        <f>'[1]01分類帳'!I49</f>
        <v>7200</v>
      </c>
      <c r="H6" s="5">
        <f>G6/(G13-G8)</f>
        <v>0.023795989053845036</v>
      </c>
    </row>
    <row r="7" spans="1:8" ht="25.5" customHeight="1">
      <c r="A7" s="2" t="s">
        <v>124</v>
      </c>
      <c r="B7" s="4">
        <f>'[1]01分類帳'!G52</f>
        <v>0</v>
      </c>
      <c r="C7" s="19"/>
      <c r="D7" s="2" t="s">
        <v>125</v>
      </c>
      <c r="E7" s="4">
        <f>'[1]01分類帳'!J48</f>
        <v>1240</v>
      </c>
      <c r="F7" s="5">
        <f>E7/(E13-E8)</f>
        <v>0.03157626687038452</v>
      </c>
      <c r="G7" s="4">
        <f>'[1]01分類帳'!J49</f>
        <v>8245</v>
      </c>
      <c r="H7" s="5">
        <f>G7/(G13-G8)</f>
        <v>0.027249712465132265</v>
      </c>
    </row>
    <row r="8" spans="1:8" ht="25.5" customHeight="1">
      <c r="A8" s="2" t="s">
        <v>126</v>
      </c>
      <c r="B8" s="4">
        <f>'[1]01分類帳'!H52</f>
        <v>0</v>
      </c>
      <c r="C8" s="19"/>
      <c r="D8" s="2" t="s">
        <v>127</v>
      </c>
      <c r="E8" s="4">
        <f>'[1]01分類帳'!K48</f>
        <v>33041</v>
      </c>
      <c r="F8" s="5"/>
      <c r="G8" s="4">
        <f>'[1]01分類帳'!K49</f>
        <v>109129</v>
      </c>
      <c r="H8" s="5"/>
    </row>
    <row r="9" spans="1:8" ht="33" customHeight="1">
      <c r="A9" s="7" t="s">
        <v>128</v>
      </c>
      <c r="B9" s="4">
        <f>'[1]01分類帳'!I52</f>
        <v>0</v>
      </c>
      <c r="C9" s="19"/>
      <c r="D9" s="2" t="s">
        <v>129</v>
      </c>
      <c r="E9" s="4">
        <f>'[1]01分類帳'!L48</f>
        <v>3200</v>
      </c>
      <c r="F9" s="5">
        <f>E9/(E13-E8)</f>
        <v>0.08148714031066973</v>
      </c>
      <c r="G9" s="4">
        <f>'[1]01分類帳'!L49</f>
        <v>21610</v>
      </c>
      <c r="H9" s="5">
        <f>G9/(G13-G8)</f>
        <v>0.07142101714633212</v>
      </c>
    </row>
    <row r="10" spans="1:8" ht="30.75" customHeight="1">
      <c r="A10" s="7" t="s">
        <v>130</v>
      </c>
      <c r="B10" s="4">
        <f>'[1]01分類帳'!J52</f>
        <v>0</v>
      </c>
      <c r="C10" s="19"/>
      <c r="D10" s="2" t="s">
        <v>131</v>
      </c>
      <c r="E10" s="4">
        <f>'[1]01分類帳'!M48</f>
        <v>3500</v>
      </c>
      <c r="F10" s="5">
        <f>E10/(E13-E8)</f>
        <v>0.08912655971479501</v>
      </c>
      <c r="G10" s="4">
        <f>'[1]01分類帳'!M49</f>
        <v>34300</v>
      </c>
      <c r="H10" s="5">
        <f>G10/(G13-G8)</f>
        <v>0.11336144785373399</v>
      </c>
    </row>
    <row r="11" spans="1:8" ht="30.75" customHeight="1">
      <c r="A11" s="8" t="s">
        <v>132</v>
      </c>
      <c r="B11" s="4">
        <v>17600</v>
      </c>
      <c r="C11" s="19"/>
      <c r="D11" s="2" t="s">
        <v>133</v>
      </c>
      <c r="E11" s="4">
        <f>'[1]01分類帳'!N48</f>
        <v>1089</v>
      </c>
      <c r="F11" s="5">
        <f>E11/(E13-E8)</f>
        <v>0.02773109243697479</v>
      </c>
      <c r="G11" s="4">
        <f>'[1]01分類帳'!N49</f>
        <v>5786</v>
      </c>
      <c r="H11" s="5">
        <f>G11/(G13-G8)</f>
        <v>0.019122721203548246</v>
      </c>
    </row>
    <row r="12" spans="1:8" ht="25.5" customHeight="1">
      <c r="A12" s="2" t="s">
        <v>134</v>
      </c>
      <c r="B12" s="4">
        <f>'[1]01分類帳'!M52</f>
        <v>0</v>
      </c>
      <c r="C12" s="20" t="s">
        <v>135</v>
      </c>
      <c r="D12" s="8"/>
      <c r="E12" s="4"/>
      <c r="F12" s="5"/>
      <c r="G12" s="4"/>
      <c r="H12" s="5"/>
    </row>
    <row r="13" spans="1:8" ht="30.75" customHeight="1">
      <c r="A13" s="2"/>
      <c r="B13" s="4"/>
      <c r="C13" s="20"/>
      <c r="D13" s="2" t="s">
        <v>136</v>
      </c>
      <c r="E13" s="4">
        <f>SUM(E4:E12)</f>
        <v>72311</v>
      </c>
      <c r="F13" s="5">
        <f>(E13-E8)/(E13-E8)</f>
        <v>1</v>
      </c>
      <c r="G13" s="4">
        <f>SUM(G4:G12)</f>
        <v>411701</v>
      </c>
      <c r="H13" s="5">
        <f>(G13-G8)/(G13-G8)</f>
        <v>1</v>
      </c>
    </row>
    <row r="14" spans="1:8" ht="35.25" customHeight="1">
      <c r="A14" s="2" t="s">
        <v>27</v>
      </c>
      <c r="B14" s="4">
        <f>SUM(B5:B12)</f>
        <v>40250</v>
      </c>
      <c r="C14" s="20"/>
      <c r="D14" s="2" t="s">
        <v>137</v>
      </c>
      <c r="E14" s="4">
        <f>'[1]01分類帳'!P49</f>
        <v>182940</v>
      </c>
      <c r="F14" s="5"/>
      <c r="G14" s="4">
        <f>E14</f>
        <v>182940</v>
      </c>
      <c r="H14" s="5"/>
    </row>
    <row r="15" spans="1:8" ht="38.25" customHeight="1">
      <c r="A15" s="2" t="s">
        <v>138</v>
      </c>
      <c r="B15" s="4">
        <f>B14+B4</f>
        <v>255251</v>
      </c>
      <c r="C15" s="21"/>
      <c r="D15" s="2" t="s">
        <v>138</v>
      </c>
      <c r="E15" s="4">
        <f>E13+E14</f>
        <v>255251</v>
      </c>
      <c r="F15" s="9">
        <f>SUM(F4:F11)</f>
        <v>1</v>
      </c>
      <c r="G15" s="4">
        <f>G13+G14</f>
        <v>594641</v>
      </c>
      <c r="H15" s="9">
        <f>SUM(H4:H11)</f>
        <v>1</v>
      </c>
    </row>
    <row r="16" spans="1:8" ht="75" customHeight="1">
      <c r="A16" s="2" t="s">
        <v>30</v>
      </c>
      <c r="B16" s="22" t="s">
        <v>31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32</v>
      </c>
      <c r="B17" s="23"/>
      <c r="C17" s="23"/>
      <c r="D17" s="23"/>
      <c r="E17" s="23"/>
      <c r="F17" s="23"/>
      <c r="G17" s="23"/>
      <c r="H17" s="23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5" t="str">
        <f>'[1]01結算'!A1:C1</f>
        <v>   嘉義縣六腳鄉北美國民小學</v>
      </c>
      <c r="B1" s="15"/>
      <c r="C1" s="15"/>
      <c r="D1" s="16" t="s">
        <v>118</v>
      </c>
      <c r="E1" s="16"/>
      <c r="F1" s="16"/>
      <c r="G1" s="16"/>
      <c r="H1" s="16"/>
    </row>
    <row r="2" spans="1:8" ht="25.5" customHeight="1">
      <c r="A2" s="17" t="s">
        <v>0</v>
      </c>
      <c r="B2" s="17"/>
      <c r="C2" s="17"/>
      <c r="D2" s="17" t="s">
        <v>1</v>
      </c>
      <c r="E2" s="17"/>
      <c r="F2" s="17"/>
      <c r="G2" s="17" t="s">
        <v>2</v>
      </c>
      <c r="H2" s="17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'[1]02分類帳'!P4</f>
        <v>182940</v>
      </c>
      <c r="C4" s="18" t="s">
        <v>119</v>
      </c>
      <c r="D4" s="2" t="s">
        <v>10</v>
      </c>
      <c r="E4" s="4">
        <f>'[1]02分類帳'!G48</f>
        <v>4474</v>
      </c>
      <c r="F4" s="5">
        <f>E4/(E13-E8)</f>
        <v>0.1045156166047609</v>
      </c>
      <c r="G4" s="4">
        <f>'[1]02分類帳'!G49</f>
        <v>36567</v>
      </c>
      <c r="H4" s="5">
        <f>G4/(G13-G8)</f>
        <v>0.10587499529502373</v>
      </c>
    </row>
    <row r="5" spans="1:8" ht="25.5" customHeight="1">
      <c r="A5" s="2" t="s">
        <v>11</v>
      </c>
      <c r="B5" s="4">
        <v>23700</v>
      </c>
      <c r="C5" s="19"/>
      <c r="D5" s="2" t="s">
        <v>12</v>
      </c>
      <c r="E5" s="4">
        <f>'[1]02分類帳'!H48</f>
        <v>23516</v>
      </c>
      <c r="F5" s="5">
        <f>E5/(E13-E8)</f>
        <v>0.5493494054710678</v>
      </c>
      <c r="G5" s="4">
        <f>'[1]02分類帳'!H49</f>
        <v>216854</v>
      </c>
      <c r="H5" s="5">
        <f>G5/(G13-G8)</f>
        <v>0.6278725689749521</v>
      </c>
    </row>
    <row r="6" spans="1:8" ht="29.25" customHeight="1">
      <c r="A6" s="6" t="s">
        <v>13</v>
      </c>
      <c r="B6" s="4"/>
      <c r="C6" s="19"/>
      <c r="D6" s="2" t="s">
        <v>14</v>
      </c>
      <c r="E6" s="4">
        <f>'[1]02分類帳'!I48</f>
        <v>0</v>
      </c>
      <c r="F6" s="5">
        <f>E6/(E13-E8)</f>
        <v>0</v>
      </c>
      <c r="G6" s="4">
        <f>'[1]02分類帳'!I49</f>
        <v>7200</v>
      </c>
      <c r="H6" s="5">
        <f>G6/(G13-G8)</f>
        <v>0.020846664099438587</v>
      </c>
    </row>
    <row r="7" spans="1:8" ht="25.5" customHeight="1">
      <c r="A7" s="2" t="s">
        <v>15</v>
      </c>
      <c r="B7" s="4">
        <f>'[1]02分類帳'!G52</f>
        <v>0</v>
      </c>
      <c r="C7" s="19"/>
      <c r="D7" s="2" t="s">
        <v>16</v>
      </c>
      <c r="E7" s="4">
        <f>'[1]02分類帳'!J48</f>
        <v>10161</v>
      </c>
      <c r="F7" s="5">
        <f>E7/(E13-E8)</f>
        <v>0.23736772023267222</v>
      </c>
      <c r="G7" s="4">
        <f>'[1]02分類帳'!J49</f>
        <v>18406</v>
      </c>
      <c r="H7" s="5">
        <f>G7/(G13-G8)</f>
        <v>0.0532921804742037</v>
      </c>
    </row>
    <row r="8" spans="1:8" ht="25.5" customHeight="1">
      <c r="A8" s="2" t="s">
        <v>17</v>
      </c>
      <c r="B8" s="4">
        <f>'[1]02分類帳'!H52</f>
        <v>0</v>
      </c>
      <c r="C8" s="19"/>
      <c r="D8" s="2" t="s">
        <v>18</v>
      </c>
      <c r="E8" s="4">
        <f>'[1]02分類帳'!K48</f>
        <v>5500</v>
      </c>
      <c r="F8" s="5"/>
      <c r="G8" s="4">
        <f>'[1]02分類帳'!K48</f>
        <v>5500</v>
      </c>
      <c r="H8" s="5"/>
    </row>
    <row r="9" spans="1:8" ht="30" customHeight="1">
      <c r="A9" s="7" t="s">
        <v>19</v>
      </c>
      <c r="B9" s="4">
        <f>'[1]02分類帳'!I52</f>
        <v>0</v>
      </c>
      <c r="C9" s="19"/>
      <c r="D9" s="2" t="s">
        <v>20</v>
      </c>
      <c r="E9" s="4">
        <f>'[1]02分類帳'!L48</f>
        <v>1580</v>
      </c>
      <c r="F9" s="5">
        <f>E9/(E13-E8)</f>
        <v>0.03690985119256197</v>
      </c>
      <c r="G9" s="4">
        <f>'[1]02分類帳'!L49</f>
        <v>23190</v>
      </c>
      <c r="H9" s="5">
        <f>G9/(G13-G8)</f>
        <v>0.06714363062027512</v>
      </c>
    </row>
    <row r="10" spans="1:8" ht="30.75" customHeight="1">
      <c r="A10" s="7" t="s">
        <v>21</v>
      </c>
      <c r="B10" s="4">
        <f>'[1]02分類帳'!J52</f>
        <v>0</v>
      </c>
      <c r="C10" s="19"/>
      <c r="D10" s="2" t="s">
        <v>22</v>
      </c>
      <c r="E10" s="4">
        <f>'[1]02分類帳'!M48</f>
        <v>0</v>
      </c>
      <c r="F10" s="5">
        <f>E10/(E13-E8)</f>
        <v>0</v>
      </c>
      <c r="G10" s="4">
        <f>'[1]02分類帳'!M49</f>
        <v>34300</v>
      </c>
      <c r="H10" s="5">
        <f>G10/(G13-G8)</f>
        <v>0.09931119147371438</v>
      </c>
    </row>
    <row r="11" spans="1:8" ht="30" customHeight="1">
      <c r="A11" s="8" t="s">
        <v>36</v>
      </c>
      <c r="B11" s="4">
        <f>'[1]02分類帳'!K52</f>
        <v>0</v>
      </c>
      <c r="C11" s="19"/>
      <c r="D11" s="2" t="s">
        <v>23</v>
      </c>
      <c r="E11" s="4">
        <f>'[1]02分類帳'!N48</f>
        <v>3076</v>
      </c>
      <c r="F11" s="5">
        <f>E11/(E13-E8)</f>
        <v>0.07185740649893708</v>
      </c>
      <c r="G11" s="4">
        <f>'[1]02分類帳'!N49</f>
        <v>8862</v>
      </c>
      <c r="H11" s="5">
        <f>G11/(G13-G8)</f>
        <v>0.02565876906239233</v>
      </c>
    </row>
    <row r="12" spans="1:8" ht="27.75" customHeight="1">
      <c r="A12" s="2" t="s">
        <v>24</v>
      </c>
      <c r="B12" s="4">
        <v>30900</v>
      </c>
      <c r="C12" s="20" t="s">
        <v>25</v>
      </c>
      <c r="D12" s="8"/>
      <c r="E12" s="4"/>
      <c r="F12" s="5"/>
      <c r="G12" s="4"/>
      <c r="H12" s="5"/>
    </row>
    <row r="13" spans="1:8" ht="33" customHeight="1">
      <c r="A13" s="2"/>
      <c r="B13" s="4">
        <f>'[1]02分類帳'!N52</f>
        <v>0</v>
      </c>
      <c r="C13" s="20"/>
      <c r="D13" s="2" t="s">
        <v>26</v>
      </c>
      <c r="E13" s="4">
        <f>SUM(E4:E12)</f>
        <v>48307</v>
      </c>
      <c r="F13" s="5">
        <f>(E13-E8)/(E13-E8)</f>
        <v>1</v>
      </c>
      <c r="G13" s="4">
        <f>SUM(G4:G12)</f>
        <v>350879</v>
      </c>
      <c r="H13" s="5">
        <f>(G13-G8)/(G13-G8)</f>
        <v>1</v>
      </c>
    </row>
    <row r="14" spans="1:8" ht="30.75" customHeight="1">
      <c r="A14" s="2" t="s">
        <v>27</v>
      </c>
      <c r="B14" s="4">
        <f>SUM(B5:B13)</f>
        <v>54600</v>
      </c>
      <c r="C14" s="20"/>
      <c r="D14" s="2" t="s">
        <v>28</v>
      </c>
      <c r="E14" s="4">
        <f>'[1]02分類帳'!P49</f>
        <v>189233</v>
      </c>
      <c r="F14" s="5"/>
      <c r="G14" s="4">
        <f>E14</f>
        <v>189233</v>
      </c>
      <c r="H14" s="5"/>
    </row>
    <row r="15" spans="1:8" ht="34.5" customHeight="1">
      <c r="A15" s="2" t="s">
        <v>29</v>
      </c>
      <c r="B15" s="4">
        <f>B14+B4</f>
        <v>237540</v>
      </c>
      <c r="C15" s="21"/>
      <c r="D15" s="2" t="s">
        <v>29</v>
      </c>
      <c r="E15" s="4">
        <f>E13+E14</f>
        <v>237540</v>
      </c>
      <c r="F15" s="9">
        <f>SUM(F4:F11)</f>
        <v>1</v>
      </c>
      <c r="G15" s="4">
        <f>G13+G14</f>
        <v>540112</v>
      </c>
      <c r="H15" s="9">
        <f>SUM(H4:H11)</f>
        <v>0.9999999999999999</v>
      </c>
    </row>
    <row r="16" spans="1:8" ht="68.25" customHeight="1">
      <c r="A16" s="2" t="s">
        <v>30</v>
      </c>
      <c r="B16" s="22" t="s">
        <v>31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32</v>
      </c>
      <c r="B17" s="23"/>
      <c r="C17" s="23"/>
      <c r="D17" s="23"/>
      <c r="E17" s="23"/>
      <c r="F17" s="23"/>
      <c r="G17" s="23"/>
      <c r="H17" s="23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6.25" thickBot="1">
      <c r="A1" s="29" t="str">
        <f>'[1]02結算'!A1:C1</f>
        <v>   嘉義縣六腳鄉北美國民小學</v>
      </c>
      <c r="B1" s="29"/>
      <c r="C1" s="29"/>
      <c r="D1" s="30" t="s">
        <v>115</v>
      </c>
      <c r="E1" s="30"/>
      <c r="F1" s="30"/>
      <c r="G1" s="30"/>
      <c r="H1" s="30"/>
    </row>
    <row r="2" spans="1:8" ht="25.5" customHeight="1">
      <c r="A2" s="31" t="s">
        <v>0</v>
      </c>
      <c r="B2" s="32"/>
      <c r="C2" s="33"/>
      <c r="D2" s="34" t="s">
        <v>1</v>
      </c>
      <c r="E2" s="32"/>
      <c r="F2" s="33"/>
      <c r="G2" s="34" t="s">
        <v>2</v>
      </c>
      <c r="H2" s="35"/>
    </row>
    <row r="3" spans="1:8" ht="25.5" customHeight="1">
      <c r="A3" s="1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13" t="s">
        <v>8</v>
      </c>
    </row>
    <row r="4" spans="1:8" ht="25.5" customHeight="1">
      <c r="A4" s="2" t="s">
        <v>9</v>
      </c>
      <c r="B4" s="4">
        <f>'[1]03分類帳'!P4</f>
        <v>189233</v>
      </c>
      <c r="C4" s="18" t="s">
        <v>116</v>
      </c>
      <c r="D4" s="2" t="s">
        <v>10</v>
      </c>
      <c r="E4" s="4">
        <f>'[1]03分類帳'!G48</f>
        <v>2892</v>
      </c>
      <c r="F4" s="5">
        <f>E4/(E13-E8)</f>
        <v>0.050383275261324044</v>
      </c>
      <c r="G4" s="4">
        <f>'[1]03分類帳'!G49</f>
        <v>39459</v>
      </c>
      <c r="H4" s="5">
        <f>G4/(G13-G8)</f>
        <v>0.09796687513499959</v>
      </c>
    </row>
    <row r="5" spans="1:8" ht="25.5" customHeight="1">
      <c r="A5" s="2" t="s">
        <v>11</v>
      </c>
      <c r="B5" s="4">
        <v>57650</v>
      </c>
      <c r="C5" s="19"/>
      <c r="D5" s="2" t="s">
        <v>12</v>
      </c>
      <c r="E5" s="4">
        <f>'[1]03分類帳'!H48</f>
        <v>33698</v>
      </c>
      <c r="F5" s="5">
        <f>E5/(E13-E8)</f>
        <v>0.5870731707317073</v>
      </c>
      <c r="G5" s="4">
        <f>'[1]03分類帳'!H49</f>
        <v>250552</v>
      </c>
      <c r="H5" s="5">
        <f>G5/(G13-G8)</f>
        <v>0.622058250305999</v>
      </c>
    </row>
    <row r="6" spans="1:8" ht="29.25" customHeight="1">
      <c r="A6" s="6" t="s">
        <v>13</v>
      </c>
      <c r="B6" s="4">
        <f>'[1]03分類帳'!G52</f>
        <v>0</v>
      </c>
      <c r="C6" s="19"/>
      <c r="D6" s="2" t="s">
        <v>14</v>
      </c>
      <c r="E6" s="4">
        <f>'[1]03分類帳'!I48</f>
        <v>0</v>
      </c>
      <c r="F6" s="5">
        <f>E6/(E13-E8)</f>
        <v>0</v>
      </c>
      <c r="G6" s="4">
        <f>'[1]03分類帳'!I49</f>
        <v>7200</v>
      </c>
      <c r="H6" s="5">
        <f>G6/(G13-G8)</f>
        <v>0.017875807825134874</v>
      </c>
    </row>
    <row r="7" spans="1:8" ht="25.5" customHeight="1">
      <c r="A7" s="2" t="s">
        <v>15</v>
      </c>
      <c r="B7" s="4">
        <f>'[1]03分類帳'!H52</f>
        <v>0</v>
      </c>
      <c r="C7" s="19"/>
      <c r="D7" s="2" t="s">
        <v>16</v>
      </c>
      <c r="E7" s="4">
        <f>'[1]03分類帳'!J48</f>
        <v>1110</v>
      </c>
      <c r="F7" s="5">
        <f>E7/(E13-E8)</f>
        <v>0.019337979094076654</v>
      </c>
      <c r="G7" s="4">
        <f>'[1]03分類帳'!J49</f>
        <v>19516</v>
      </c>
      <c r="H7" s="5">
        <f>G7/(G13-G8)</f>
        <v>0.04845337021046281</v>
      </c>
    </row>
    <row r="8" spans="1:8" ht="25.5" customHeight="1">
      <c r="A8" s="2" t="s">
        <v>17</v>
      </c>
      <c r="B8" s="4">
        <f>'[1]03分類帳'!I52</f>
        <v>0</v>
      </c>
      <c r="C8" s="19"/>
      <c r="D8" s="2" t="s">
        <v>18</v>
      </c>
      <c r="E8" s="4">
        <f>'[1]03分類帳'!K48</f>
        <v>21088</v>
      </c>
      <c r="F8" s="5"/>
      <c r="G8" s="4">
        <f>'[1]03分類帳'!K49</f>
        <v>135717</v>
      </c>
      <c r="H8" s="5"/>
    </row>
    <row r="9" spans="1:8" ht="32.25" customHeight="1">
      <c r="A9" s="7" t="s">
        <v>19</v>
      </c>
      <c r="B9" s="4"/>
      <c r="C9" s="19"/>
      <c r="D9" s="2" t="s">
        <v>20</v>
      </c>
      <c r="E9" s="4">
        <f>'[1]03分類帳'!L48</f>
        <v>5721</v>
      </c>
      <c r="F9" s="5">
        <f>E9/(E13-E8)</f>
        <v>0.09966898954703833</v>
      </c>
      <c r="G9" s="4">
        <f>'[1]03分類帳'!L49</f>
        <v>28911</v>
      </c>
      <c r="H9" s="5">
        <f>G9/(G13-G8)</f>
        <v>0.071778816671177</v>
      </c>
    </row>
    <row r="10" spans="1:8" ht="30" customHeight="1">
      <c r="A10" s="7" t="s">
        <v>21</v>
      </c>
      <c r="B10" s="4">
        <f>'[1]03分類帳'!K52</f>
        <v>0</v>
      </c>
      <c r="C10" s="19"/>
      <c r="D10" s="2" t="s">
        <v>22</v>
      </c>
      <c r="E10" s="4">
        <f>'[1]03分類帳'!M48</f>
        <v>0</v>
      </c>
      <c r="F10" s="5">
        <f>E10/(E13-E8)</f>
        <v>0</v>
      </c>
      <c r="G10" s="4">
        <f>'[1]03分類帳'!M49</f>
        <v>34300</v>
      </c>
      <c r="H10" s="5">
        <f>G10/(G13-G8)</f>
        <v>0.0851583622780731</v>
      </c>
    </row>
    <row r="11" spans="1:8" ht="30.75" customHeight="1">
      <c r="A11" s="8" t="s">
        <v>36</v>
      </c>
      <c r="B11" s="4">
        <f>'[1]03分類帳'!L52</f>
        <v>0</v>
      </c>
      <c r="C11" s="19"/>
      <c r="D11" s="2" t="s">
        <v>23</v>
      </c>
      <c r="E11" s="4">
        <f>'[1]03分類帳'!N48</f>
        <v>13979</v>
      </c>
      <c r="F11" s="5">
        <f>E11/(E13-E8)</f>
        <v>0.24353658536585365</v>
      </c>
      <c r="G11" s="4">
        <f>'[1]03分類帳'!N49</f>
        <v>22841</v>
      </c>
      <c r="H11" s="5">
        <f>G11/(G13-G8)</f>
        <v>0.056708517574153565</v>
      </c>
    </row>
    <row r="12" spans="1:8" ht="25.5" customHeight="1">
      <c r="A12" s="2" t="s">
        <v>24</v>
      </c>
      <c r="B12" s="4">
        <f>'[1]03分類帳'!M52</f>
        <v>0</v>
      </c>
      <c r="C12" s="20" t="s">
        <v>25</v>
      </c>
      <c r="D12" s="8"/>
      <c r="E12" s="4"/>
      <c r="F12" s="5"/>
      <c r="G12" s="4"/>
      <c r="H12" s="5"/>
    </row>
    <row r="13" spans="1:8" ht="33" customHeight="1">
      <c r="A13" s="12"/>
      <c r="B13" s="4">
        <f>'[1]03分類帳'!N52</f>
        <v>0</v>
      </c>
      <c r="C13" s="20"/>
      <c r="D13" s="2" t="s">
        <v>26</v>
      </c>
      <c r="E13" s="4">
        <f>SUM(E4:E12)</f>
        <v>78488</v>
      </c>
      <c r="F13" s="5">
        <f>(E13-E8)/(E13-E8)</f>
        <v>1</v>
      </c>
      <c r="G13" s="4">
        <f>SUM(G4:G12)</f>
        <v>538496</v>
      </c>
      <c r="H13" s="5">
        <f>(G13-G8)/(G13-G8)</f>
        <v>1</v>
      </c>
    </row>
    <row r="14" spans="1:8" ht="32.25" customHeight="1">
      <c r="A14" s="12" t="s">
        <v>27</v>
      </c>
      <c r="B14" s="4">
        <f>SUM(B5:B13)</f>
        <v>57650</v>
      </c>
      <c r="C14" s="20"/>
      <c r="D14" s="2" t="s">
        <v>28</v>
      </c>
      <c r="E14" s="4">
        <f>'[1]03分類帳'!P49</f>
        <v>168395</v>
      </c>
      <c r="F14" s="5"/>
      <c r="G14" s="4">
        <f>E14</f>
        <v>168395</v>
      </c>
      <c r="H14" s="5"/>
    </row>
    <row r="15" spans="1:8" ht="33" customHeight="1">
      <c r="A15" s="12" t="s">
        <v>29</v>
      </c>
      <c r="B15" s="4">
        <f>B14+B4</f>
        <v>246883</v>
      </c>
      <c r="C15" s="21"/>
      <c r="D15" s="2" t="s">
        <v>29</v>
      </c>
      <c r="E15" s="4">
        <f>E13+E14</f>
        <v>246883</v>
      </c>
      <c r="F15" s="9">
        <f>SUM(F4:F11)</f>
        <v>0.9999999999999999</v>
      </c>
      <c r="G15" s="4">
        <f>G13+G14</f>
        <v>706891</v>
      </c>
      <c r="H15" s="9">
        <f>SUM(H4:H11)</f>
        <v>0.9999999999999999</v>
      </c>
    </row>
    <row r="16" spans="1:8" ht="66.75" customHeight="1" thickBot="1">
      <c r="A16" s="14" t="s">
        <v>30</v>
      </c>
      <c r="B16" s="25" t="s">
        <v>31</v>
      </c>
      <c r="C16" s="26"/>
      <c r="D16" s="26"/>
      <c r="E16" s="26"/>
      <c r="F16" s="26"/>
      <c r="G16" s="26"/>
      <c r="H16" s="27"/>
    </row>
    <row r="17" spans="1:8" ht="27" customHeight="1">
      <c r="A17" s="28" t="s">
        <v>117</v>
      </c>
      <c r="B17" s="28"/>
      <c r="C17" s="28"/>
      <c r="D17" s="28"/>
      <c r="E17" s="28"/>
      <c r="F17" s="28"/>
      <c r="G17" s="28"/>
      <c r="H17" s="28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5" t="str">
        <f>'[1]03結算'!A1:C1</f>
        <v>   嘉義縣六腳鄉北美國民小學</v>
      </c>
      <c r="B1" s="15"/>
      <c r="C1" s="15"/>
      <c r="D1" s="16" t="s">
        <v>113</v>
      </c>
      <c r="E1" s="16"/>
      <c r="F1" s="16"/>
      <c r="G1" s="16"/>
      <c r="H1" s="16"/>
    </row>
    <row r="2" spans="1:8" ht="25.5" customHeight="1">
      <c r="A2" s="17" t="s">
        <v>0</v>
      </c>
      <c r="B2" s="17"/>
      <c r="C2" s="17"/>
      <c r="D2" s="17" t="s">
        <v>1</v>
      </c>
      <c r="E2" s="17"/>
      <c r="F2" s="17"/>
      <c r="G2" s="17" t="s">
        <v>2</v>
      </c>
      <c r="H2" s="17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'[1]04分類帳'!P4</f>
        <v>168395</v>
      </c>
      <c r="C4" s="22" t="s">
        <v>114</v>
      </c>
      <c r="D4" s="2" t="s">
        <v>10</v>
      </c>
      <c r="E4" s="4">
        <f>'[1]04分類帳'!G48</f>
        <v>3070</v>
      </c>
      <c r="F4" s="5">
        <f>E4/(E13-E8)</f>
        <v>0.044037065725679204</v>
      </c>
      <c r="G4" s="4">
        <f>'[1]04分類帳'!G49</f>
        <v>42529</v>
      </c>
      <c r="H4" s="5">
        <f>G4/(G13-G8)</f>
        <v>0.0900097990869706</v>
      </c>
    </row>
    <row r="5" spans="1:8" ht="25.5" customHeight="1">
      <c r="A5" s="2" t="s">
        <v>11</v>
      </c>
      <c r="B5" s="4">
        <v>59150</v>
      </c>
      <c r="C5" s="22"/>
      <c r="D5" s="2" t="s">
        <v>12</v>
      </c>
      <c r="E5" s="4">
        <f>'[1]04分類帳'!H48</f>
        <v>60849</v>
      </c>
      <c r="F5" s="5">
        <f>E5/(E13-E8)</f>
        <v>0.8728375935966951</v>
      </c>
      <c r="G5" s="4">
        <f>'[1]04分類帳'!H49</f>
        <v>311401</v>
      </c>
      <c r="H5" s="5">
        <f>G5/(G13-G8)</f>
        <v>0.6590594992941694</v>
      </c>
    </row>
    <row r="6" spans="1:8" ht="29.25" customHeight="1">
      <c r="A6" s="6" t="s">
        <v>13</v>
      </c>
      <c r="B6" s="4">
        <f>'[1]04分類帳'!G52</f>
        <v>0</v>
      </c>
      <c r="C6" s="22"/>
      <c r="D6" s="2" t="s">
        <v>14</v>
      </c>
      <c r="E6" s="4">
        <f>'[1]04分類帳'!I48</f>
        <v>0</v>
      </c>
      <c r="F6" s="5">
        <f>E6/(E13-E8)</f>
        <v>0</v>
      </c>
      <c r="G6" s="4">
        <f>'[1]04分類帳'!I49</f>
        <v>7200</v>
      </c>
      <c r="H6" s="5">
        <f>G6/(G13-G8)</f>
        <v>0.015238320990998809</v>
      </c>
    </row>
    <row r="7" spans="1:8" ht="25.5" customHeight="1">
      <c r="A7" s="2" t="s">
        <v>15</v>
      </c>
      <c r="B7" s="4">
        <f>'[1]04分類帳'!H52</f>
        <v>0</v>
      </c>
      <c r="C7" s="22"/>
      <c r="D7" s="2" t="s">
        <v>16</v>
      </c>
      <c r="E7" s="4">
        <f>'[1]04分類帳'!J48</f>
        <v>1150</v>
      </c>
      <c r="F7" s="5">
        <f>E7/(E13-E8)</f>
        <v>0.016495969245775597</v>
      </c>
      <c r="G7" s="4">
        <f>'[1]04分類帳'!J49</f>
        <v>20666</v>
      </c>
      <c r="H7" s="5">
        <f>G7/(G13-G8)</f>
        <v>0.04373821411110852</v>
      </c>
    </row>
    <row r="8" spans="1:8" ht="25.5" customHeight="1">
      <c r="A8" s="2" t="s">
        <v>17</v>
      </c>
      <c r="B8" s="4">
        <f>'[1]04分類帳'!I52</f>
        <v>0</v>
      </c>
      <c r="C8" s="22"/>
      <c r="D8" s="2" t="s">
        <v>18</v>
      </c>
      <c r="E8" s="4">
        <f>'[1]04分類帳'!K48</f>
        <v>16794</v>
      </c>
      <c r="F8" s="5"/>
      <c r="G8" s="4">
        <f>'[1]04分類帳'!K49</f>
        <v>152511</v>
      </c>
      <c r="H8" s="5"/>
    </row>
    <row r="9" spans="1:8" ht="33" customHeight="1">
      <c r="A9" s="7" t="s">
        <v>19</v>
      </c>
      <c r="B9" s="4">
        <f>'[1]04分類帳'!J52</f>
        <v>0</v>
      </c>
      <c r="C9" s="22"/>
      <c r="D9" s="2" t="s">
        <v>20</v>
      </c>
      <c r="E9" s="4">
        <f>'[1]04分類帳'!L48</f>
        <v>4365</v>
      </c>
      <c r="F9" s="5">
        <f>E9/(E13-E8)</f>
        <v>0.06261296152853085</v>
      </c>
      <c r="G9" s="4">
        <f>'[1]04分類帳'!L49</f>
        <v>33276</v>
      </c>
      <c r="H9" s="5">
        <f>G9/(G13-G8)</f>
        <v>0.07042644018006616</v>
      </c>
    </row>
    <row r="10" spans="1:8" ht="30" customHeight="1">
      <c r="A10" s="7" t="s">
        <v>21</v>
      </c>
      <c r="B10" s="4">
        <f>'[1]04分類帳'!K52</f>
        <v>0</v>
      </c>
      <c r="C10" s="22"/>
      <c r="D10" s="2" t="s">
        <v>22</v>
      </c>
      <c r="E10" s="4">
        <f>'[1]04分類帳'!M48</f>
        <v>0</v>
      </c>
      <c r="F10" s="5">
        <f>E10/(E13-E8)</f>
        <v>0</v>
      </c>
      <c r="G10" s="4">
        <f>'[1]04分類帳'!M49</f>
        <v>34300</v>
      </c>
      <c r="H10" s="5">
        <f>G10/(G13-G8)</f>
        <v>0.07259366805434155</v>
      </c>
    </row>
    <row r="11" spans="1:8" ht="30" customHeight="1">
      <c r="A11" s="8" t="s">
        <v>36</v>
      </c>
      <c r="B11" s="4">
        <f>'[1]04分類帳'!L52</f>
        <v>0</v>
      </c>
      <c r="C11" s="18"/>
      <c r="D11" s="2" t="s">
        <v>23</v>
      </c>
      <c r="E11" s="4">
        <f>'[1]04分類帳'!N48</f>
        <v>280</v>
      </c>
      <c r="F11" s="5">
        <f>E11/(E13-E8)</f>
        <v>0.004016409903319276</v>
      </c>
      <c r="G11" s="4">
        <f>'[1]04分類帳'!N49</f>
        <v>23121</v>
      </c>
      <c r="H11" s="5">
        <f>G11/(G13-G8)</f>
        <v>0.04893405828234492</v>
      </c>
    </row>
    <row r="12" spans="1:8" ht="23.25" customHeight="1">
      <c r="A12" s="2" t="s">
        <v>24</v>
      </c>
      <c r="B12" s="4">
        <f>'[1]04分類帳'!M52</f>
        <v>0</v>
      </c>
      <c r="C12" s="21" t="s">
        <v>25</v>
      </c>
      <c r="D12" s="2"/>
      <c r="E12" s="4"/>
      <c r="F12" s="5"/>
      <c r="G12" s="4"/>
      <c r="H12" s="5"/>
    </row>
    <row r="13" spans="1:8" ht="29.25" customHeight="1">
      <c r="A13" s="2"/>
      <c r="B13" s="4">
        <f>'[1]04分類帳'!N52</f>
        <v>0</v>
      </c>
      <c r="C13" s="36"/>
      <c r="D13" s="2" t="s">
        <v>26</v>
      </c>
      <c r="E13" s="4">
        <f>SUM(E4:E12)</f>
        <v>86508</v>
      </c>
      <c r="F13" s="5">
        <f>(E13-E8)/(E13-E8)</f>
        <v>1</v>
      </c>
      <c r="G13" s="4">
        <f>SUM(G4:G12)</f>
        <v>625004</v>
      </c>
      <c r="H13" s="5">
        <f>(G13-G8)/(G13-G8)</f>
        <v>1</v>
      </c>
    </row>
    <row r="14" spans="1:8" ht="34.5" customHeight="1">
      <c r="A14" s="2" t="s">
        <v>27</v>
      </c>
      <c r="B14" s="4">
        <f>SUM(B5:B13)</f>
        <v>59150</v>
      </c>
      <c r="C14" s="36"/>
      <c r="D14" s="2" t="s">
        <v>28</v>
      </c>
      <c r="E14" s="4">
        <f>'[1]04分類帳'!P49</f>
        <v>140333</v>
      </c>
      <c r="F14" s="5"/>
      <c r="G14" s="4">
        <f>E14</f>
        <v>140333</v>
      </c>
      <c r="H14" s="5"/>
    </row>
    <row r="15" spans="1:8" ht="32.25" customHeight="1">
      <c r="A15" s="2" t="s">
        <v>29</v>
      </c>
      <c r="B15" s="4">
        <f>B14+B4</f>
        <v>227545</v>
      </c>
      <c r="C15" s="36"/>
      <c r="D15" s="2" t="s">
        <v>29</v>
      </c>
      <c r="E15" s="4">
        <f>E13+E14</f>
        <v>226841</v>
      </c>
      <c r="F15" s="9">
        <f>SUM(F4:F11)</f>
        <v>1</v>
      </c>
      <c r="G15" s="4">
        <f>G13+G14</f>
        <v>765337</v>
      </c>
      <c r="H15" s="9">
        <f>SUM(H4:H11)</f>
        <v>0.9999999999999999</v>
      </c>
    </row>
    <row r="16" spans="1:8" ht="66.75" customHeight="1">
      <c r="A16" s="2" t="s">
        <v>30</v>
      </c>
      <c r="B16" s="22" t="s">
        <v>31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32</v>
      </c>
      <c r="B17" s="23"/>
      <c r="C17" s="23"/>
      <c r="D17" s="23"/>
      <c r="E17" s="23"/>
      <c r="F17" s="23"/>
      <c r="G17" s="23"/>
      <c r="H17" s="23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01</cp:lastModifiedBy>
  <cp:lastPrinted>2012-04-10T03:19:29Z</cp:lastPrinted>
  <dcterms:created xsi:type="dcterms:W3CDTF">2010-05-07T01:49:34Z</dcterms:created>
  <dcterms:modified xsi:type="dcterms:W3CDTF">2012-04-10T03:20:21Z</dcterms:modified>
  <cp:category/>
  <cp:version/>
  <cp:contentType/>
  <cp:contentStatus/>
</cp:coreProperties>
</file>