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810" activeTab="4"/>
  </bookViews>
  <sheets>
    <sheet name="9907" sheetId="1" r:id="rId1"/>
    <sheet name="9909" sheetId="2" r:id="rId2"/>
    <sheet name="9910" sheetId="3" r:id="rId3"/>
    <sheet name="9911" sheetId="4" r:id="rId4"/>
    <sheet name="9912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<sst xmlns="http://schemas.openxmlformats.org/spreadsheetml/2006/main" count="196" uniqueCount="113">
  <si>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</si>
  <si>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</si>
  <si>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</si>
  <si>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</si>
  <si>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</si>
  <si>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</si>
  <si>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</si>
  <si>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</si>
  <si>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</si>
  <si>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</si>
  <si>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</si>
  <si>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</si>
  <si>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</si>
  <si>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</si>
  <si>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</si>
  <si>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</si>
  <si>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</si>
  <si>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</si>
  <si>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</si>
  <si>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</si>
  <si>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</si>
  <si>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</si>
  <si>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</si>
  <si>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</si>
  <si>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</si>
  <si>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</si>
  <si>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</si>
  <si>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</si>
  <si>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</si>
  <si>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</si>
  <si>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</si>
  <si>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</si>
  <si>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</si>
  <si>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99年10月份學校午餐費收支結算表</t>
  </si>
  <si>
    <t xml:space="preserve">一、本月每人收午餐費  550   元
二、應收午餐費
      學  生 89 人
      教職員 12  人
      工  友 1 人
      合  計 102人 共51150 元
三、免收減收午餐費
       （1）全免及減收學生午餐費
             計       人         元
       （2）全免工友午餐費
             計  0 人 0  元
         共計   0  人  0  元
</t>
  </si>
  <si>
    <t>副   食</t>
  </si>
  <si>
    <t>烹調人員工作補貼費</t>
  </si>
  <si>
    <t>99年9月份學校午餐費收支結算表</t>
  </si>
  <si>
    <t xml:space="preserve">一、本月每人收午餐費  550   元
二、應收午餐費
      學  生 89 人
      教職員 12  人(另預收2688專案                    教師1名,一學期500元)
      工  友 1 人
      合  計 103人 共 55450  元
三、免收減收午餐費
       （1）全免及減收學生午餐費
             計      人       元
       （2）全免工友午餐費
             計  0 人 0  元
         共計   0  人  0  元
</t>
  </si>
  <si>
    <t xml:space="preserve">四、本月未繳午餐費
          計    人       元
        （附繳納午餐費情形統計表）
五、預收一甲二位學生10.11.12.1月份午餐費 3800  元
</t>
  </si>
  <si>
    <t xml:space="preserve">   嘉義縣六腳鄉北美國民小學</t>
  </si>
  <si>
    <t>99年7月份學校午餐費收支結算表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</si>
  <si>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</si>
  <si>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</si>
  <si>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</si>
  <si>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</si>
  <si>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</si>
  <si>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</si>
  <si>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</si>
  <si>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</si>
  <si>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</si>
  <si>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550 元
二、應收午餐費
      學  生     人
      教職員 12  人
      工  友        人
      合  計  12  人 
三、免收減收午餐費
       （1）全免及減收學生午餐費
                  計             人    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</si>
  <si>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</si>
  <si>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</si>
  <si>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</si>
  <si>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</si>
  <si>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</si>
  <si>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</si>
  <si>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</si>
  <si>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</si>
  <si>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</si>
  <si>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</si>
  <si>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</si>
  <si>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</si>
  <si>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</si>
  <si>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</si>
  <si>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</si>
  <si>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</si>
  <si>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</si>
  <si>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</si>
  <si>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</si>
  <si>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</si>
  <si>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</si>
  <si>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</si>
  <si>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</si>
  <si>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</si>
  <si>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99年11月份學校午餐費收支結算表</t>
  </si>
  <si>
    <t xml:space="preserve">一、本月每人收午餐費  550   元
二、應收午餐費
      學  生 88 人
      教職員 12  人
      工  友 1 人
      合  計 101人 共50850 元
三、免收減收午餐費
       （1）全免及減收學生午餐費
             計     人      元
       （2）全免工友午餐費
             計  0 人 0  元
         共計   0  人  0  元
</t>
  </si>
  <si>
    <t>99年12月份學校午餐費收支結算表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</si>
  <si>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</si>
  <si>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</si>
  <si>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</si>
  <si>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</si>
  <si>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</si>
  <si>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</si>
  <si>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</si>
  <si>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</si>
  <si>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</si>
  <si>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550   元
二、應收午餐費
      學  生 88 人
      教職員 12  人 
      工  友 1 人
      合  計 101人 共113016 元
三、免收減收午餐費
       （1）全免及減收學生午餐費
             計    人    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</si>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</sst>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176" fontId="3" fillId="0" borderId="0" xfId="15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1320;&#39184;&#36039;&#26009;&#22846;\99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">
        <row r="4">
          <cell r="P4">
            <v>249575</v>
          </cell>
        </row>
        <row r="48">
          <cell r="G48">
            <v>7360</v>
          </cell>
          <cell r="H48">
            <v>2848</v>
          </cell>
          <cell r="I48">
            <v>0</v>
          </cell>
          <cell r="J48">
            <v>0</v>
          </cell>
          <cell r="K48">
            <v>1300</v>
          </cell>
          <cell r="L48">
            <v>191</v>
          </cell>
          <cell r="M48">
            <v>0</v>
          </cell>
        </row>
        <row r="49">
          <cell r="G49">
            <v>7360</v>
          </cell>
          <cell r="H49">
            <v>2848</v>
          </cell>
          <cell r="I49">
            <v>0</v>
          </cell>
          <cell r="J49">
            <v>0</v>
          </cell>
          <cell r="K49">
            <v>1300</v>
          </cell>
          <cell r="L49">
            <v>191</v>
          </cell>
          <cell r="M49">
            <v>0</v>
          </cell>
          <cell r="N49">
            <v>0</v>
          </cell>
          <cell r="P49">
            <v>244476</v>
          </cell>
        </row>
      </sheetData>
      <sheetData sheetId="5">
        <row r="1">
          <cell r="A1" t="str">
            <v>   嘉義縣六腳鄉北美國民小學</v>
          </cell>
        </row>
      </sheetData>
      <sheetData sheetId="6">
        <row r="4">
          <cell r="F4">
            <v>244476</v>
          </cell>
        </row>
        <row r="48">
          <cell r="G48">
            <v>6661</v>
          </cell>
          <cell r="H48">
            <v>26158</v>
          </cell>
          <cell r="I48">
            <v>7200</v>
          </cell>
          <cell r="J48">
            <v>1355</v>
          </cell>
          <cell r="K48">
            <v>24667</v>
          </cell>
          <cell r="L48">
            <v>1360</v>
          </cell>
          <cell r="M48">
            <v>2600</v>
          </cell>
        </row>
        <row r="49">
          <cell r="G49">
            <v>14021</v>
          </cell>
          <cell r="H49">
            <v>29006</v>
          </cell>
          <cell r="I49">
            <v>7200</v>
          </cell>
          <cell r="J49">
            <v>1355</v>
          </cell>
          <cell r="K49">
            <v>25967</v>
          </cell>
          <cell r="L49">
            <v>1551</v>
          </cell>
          <cell r="M49">
            <v>2600</v>
          </cell>
          <cell r="N49">
            <v>4192</v>
          </cell>
          <cell r="P49">
            <v>252703</v>
          </cell>
        </row>
        <row r="52">
          <cell r="H52">
            <v>13050</v>
          </cell>
          <cell r="I52">
            <v>13920</v>
          </cell>
        </row>
      </sheetData>
      <sheetData sheetId="7">
        <row r="1">
          <cell r="A1" t="str">
            <v>   嘉義縣六腳鄉北美國民小學</v>
          </cell>
        </row>
      </sheetData>
      <sheetData sheetId="8">
        <row r="4">
          <cell r="P4">
            <v>252703</v>
          </cell>
        </row>
        <row r="48">
          <cell r="G48">
            <v>1774</v>
          </cell>
          <cell r="H48">
            <v>34276</v>
          </cell>
          <cell r="I48">
            <v>0</v>
          </cell>
          <cell r="J48">
            <v>0</v>
          </cell>
          <cell r="K48">
            <v>16707</v>
          </cell>
          <cell r="L48">
            <v>6827</v>
          </cell>
          <cell r="M48">
            <v>0</v>
          </cell>
          <cell r="N48">
            <v>0</v>
          </cell>
        </row>
        <row r="49">
          <cell r="G49">
            <v>15795</v>
          </cell>
          <cell r="H49">
            <v>63282</v>
          </cell>
          <cell r="I49">
            <v>7200</v>
          </cell>
          <cell r="J49">
            <v>1355</v>
          </cell>
          <cell r="L49">
            <v>8378</v>
          </cell>
          <cell r="M49">
            <v>2600</v>
          </cell>
          <cell r="N49">
            <v>4192</v>
          </cell>
          <cell r="P49">
            <v>245049</v>
          </cell>
        </row>
        <row r="52">
          <cell r="H52">
            <v>2100</v>
          </cell>
          <cell r="I52">
            <v>2240</v>
          </cell>
        </row>
      </sheetData>
      <sheetData sheetId="9">
        <row r="1">
          <cell r="A1" t="str">
            <v>   嘉義縣六腳鄉北美國民小學</v>
          </cell>
        </row>
      </sheetData>
      <sheetData sheetId="10">
        <row r="4">
          <cell r="P4">
            <v>245049</v>
          </cell>
        </row>
        <row r="48">
          <cell r="G48">
            <v>2415</v>
          </cell>
          <cell r="H48">
            <v>48544</v>
          </cell>
          <cell r="I48">
            <v>0</v>
          </cell>
          <cell r="J48">
            <v>3750</v>
          </cell>
          <cell r="K48">
            <v>16707</v>
          </cell>
          <cell r="L48">
            <v>4440</v>
          </cell>
          <cell r="M48">
            <v>0</v>
          </cell>
          <cell r="N48">
            <v>505</v>
          </cell>
        </row>
        <row r="49">
          <cell r="G49">
            <v>18210</v>
          </cell>
          <cell r="H49">
            <v>111826</v>
          </cell>
          <cell r="I49">
            <v>7200</v>
          </cell>
          <cell r="J49">
            <v>5105</v>
          </cell>
          <cell r="K49">
            <v>59381</v>
          </cell>
          <cell r="L49">
            <v>12818</v>
          </cell>
          <cell r="M49">
            <v>2600</v>
          </cell>
          <cell r="N49">
            <v>4697</v>
          </cell>
          <cell r="P49">
            <v>219538</v>
          </cell>
        </row>
      </sheetData>
      <sheetData sheetId="11">
        <row r="1">
          <cell r="A1" t="str">
            <v>   嘉義縣六腳鄉北美國民小學</v>
          </cell>
        </row>
      </sheetData>
      <sheetData sheetId="12">
        <row r="4">
          <cell r="P4">
            <v>219538</v>
          </cell>
        </row>
        <row r="48">
          <cell r="G48">
            <v>7523</v>
          </cell>
          <cell r="H48">
            <v>57631</v>
          </cell>
          <cell r="I48">
            <v>0</v>
          </cell>
          <cell r="J48">
            <v>1900</v>
          </cell>
          <cell r="K48">
            <v>16707</v>
          </cell>
          <cell r="L48">
            <v>5592</v>
          </cell>
          <cell r="M48">
            <v>28200</v>
          </cell>
          <cell r="N48">
            <v>0</v>
          </cell>
        </row>
        <row r="49">
          <cell r="G49">
            <v>25733</v>
          </cell>
          <cell r="H49">
            <v>169457</v>
          </cell>
          <cell r="I49">
            <v>7200</v>
          </cell>
          <cell r="J49">
            <v>7005</v>
          </cell>
          <cell r="K49">
            <v>76088</v>
          </cell>
          <cell r="L49">
            <v>18410</v>
          </cell>
          <cell r="M49">
            <v>30800</v>
          </cell>
          <cell r="N49">
            <v>4697</v>
          </cell>
          <cell r="P49">
            <v>215001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4" sqref="C4:C11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8" t="s">
        <v>40</v>
      </c>
      <c r="B1" s="18"/>
      <c r="C1" s="18"/>
      <c r="D1" s="19" t="s">
        <v>41</v>
      </c>
      <c r="E1" s="19"/>
      <c r="F1" s="19"/>
      <c r="G1" s="19"/>
      <c r="H1" s="19"/>
    </row>
    <row r="2" spans="1:8" ht="25.5" customHeight="1">
      <c r="A2" s="20" t="s">
        <v>42</v>
      </c>
      <c r="B2" s="20"/>
      <c r="C2" s="20"/>
      <c r="D2" s="20" t="s">
        <v>43</v>
      </c>
      <c r="E2" s="20"/>
      <c r="F2" s="20"/>
      <c r="G2" s="20" t="s">
        <v>2</v>
      </c>
      <c r="H2" s="20"/>
    </row>
    <row r="3" spans="1:8" ht="25.5" customHeight="1">
      <c r="A3" s="2" t="s">
        <v>44</v>
      </c>
      <c r="B3" s="3" t="s">
        <v>45</v>
      </c>
      <c r="C3" s="2" t="s">
        <v>46</v>
      </c>
      <c r="D3" s="2" t="s">
        <v>47</v>
      </c>
      <c r="E3" s="3" t="s">
        <v>48</v>
      </c>
      <c r="F3" s="2" t="s">
        <v>49</v>
      </c>
      <c r="G3" s="3" t="s">
        <v>48</v>
      </c>
      <c r="H3" s="2" t="s">
        <v>49</v>
      </c>
    </row>
    <row r="4" spans="1:8" ht="25.5" customHeight="1">
      <c r="A4" s="2" t="s">
        <v>50</v>
      </c>
      <c r="B4" s="4">
        <f>'[1]07分類帳'!P4</f>
        <v>249575</v>
      </c>
      <c r="C4" s="12" t="s">
        <v>51</v>
      </c>
      <c r="D4" s="2" t="s">
        <v>52</v>
      </c>
      <c r="E4" s="4">
        <f>'[1]07分類帳'!G48</f>
        <v>7360</v>
      </c>
      <c r="F4" s="5">
        <f>E4/(E13-E8)</f>
        <v>0.7077603615732282</v>
      </c>
      <c r="G4" s="4">
        <f>'[1]07分類帳'!G49</f>
        <v>7360</v>
      </c>
      <c r="H4" s="5">
        <f>G4/(G13-G8)</f>
        <v>0.7077603615732282</v>
      </c>
    </row>
    <row r="5" spans="1:8" ht="25.5" customHeight="1">
      <c r="A5" s="2" t="s">
        <v>53</v>
      </c>
      <c r="B5" s="4">
        <f>'[1]07分類帳'!F52</f>
        <v>0</v>
      </c>
      <c r="C5" s="13"/>
      <c r="D5" s="2" t="s">
        <v>54</v>
      </c>
      <c r="E5" s="4">
        <f>'[1]07分類帳'!H48</f>
        <v>2848</v>
      </c>
      <c r="F5" s="5">
        <f>E5/(E13-E8)</f>
        <v>0.2738724877392057</v>
      </c>
      <c r="G5" s="4">
        <f>'[1]07分類帳'!H49</f>
        <v>2848</v>
      </c>
      <c r="H5" s="5">
        <f>G5/(G13-G8)</f>
        <v>0.2738724877392057</v>
      </c>
    </row>
    <row r="6" spans="1:8" ht="29.25" customHeight="1">
      <c r="A6" s="6" t="s">
        <v>55</v>
      </c>
      <c r="B6" s="4">
        <f>'[1]07分類帳'!G52</f>
        <v>0</v>
      </c>
      <c r="C6" s="13"/>
      <c r="D6" s="2" t="s">
        <v>56</v>
      </c>
      <c r="E6" s="4">
        <f>'[1]07分類帳'!I48</f>
        <v>0</v>
      </c>
      <c r="F6" s="5">
        <f>E6/(E13-E8)</f>
        <v>0</v>
      </c>
      <c r="G6" s="4">
        <f>'[1]07分類帳'!I49</f>
        <v>0</v>
      </c>
      <c r="H6" s="5">
        <f>G6/(G13-G8)</f>
        <v>0</v>
      </c>
    </row>
    <row r="7" spans="1:8" ht="25.5" customHeight="1">
      <c r="A7" s="2" t="s">
        <v>57</v>
      </c>
      <c r="B7" s="4">
        <f>'[1]07分類帳'!H52</f>
        <v>0</v>
      </c>
      <c r="C7" s="13"/>
      <c r="D7" s="2" t="s">
        <v>58</v>
      </c>
      <c r="E7" s="4">
        <f>'[1]07分類帳'!J48</f>
        <v>0</v>
      </c>
      <c r="F7" s="5">
        <f>E7/(E13-E8)</f>
        <v>0</v>
      </c>
      <c r="G7" s="4">
        <f>'[1]07分類帳'!J49</f>
        <v>0</v>
      </c>
      <c r="H7" s="5">
        <f>G7/(G13-G8)</f>
        <v>0</v>
      </c>
    </row>
    <row r="8" spans="1:8" ht="25.5" customHeight="1">
      <c r="A8" s="2" t="s">
        <v>59</v>
      </c>
      <c r="B8" s="4">
        <f>'[1]07分類帳'!I52</f>
        <v>0</v>
      </c>
      <c r="C8" s="13"/>
      <c r="D8" s="2" t="s">
        <v>60</v>
      </c>
      <c r="E8" s="4">
        <f>'[1]07分類帳'!K48</f>
        <v>1300</v>
      </c>
      <c r="F8" s="5"/>
      <c r="G8" s="4">
        <f>'[1]07分類帳'!K49</f>
        <v>1300</v>
      </c>
      <c r="H8" s="5"/>
    </row>
    <row r="9" spans="1:8" ht="32.25" customHeight="1">
      <c r="A9" s="7" t="s">
        <v>61</v>
      </c>
      <c r="B9" s="4">
        <f>'[1]07分類帳'!J52</f>
        <v>0</v>
      </c>
      <c r="C9" s="13"/>
      <c r="D9" s="2" t="s">
        <v>62</v>
      </c>
      <c r="E9" s="4">
        <f>'[1]07分類帳'!L48</f>
        <v>191</v>
      </c>
      <c r="F9" s="5">
        <f>E9/(E13-E8)</f>
        <v>0.01836715068756611</v>
      </c>
      <c r="G9" s="4">
        <f>'[1]07分類帳'!L49</f>
        <v>191</v>
      </c>
      <c r="H9" s="5">
        <f>G9/(G13-G8)</f>
        <v>0.01836715068756611</v>
      </c>
    </row>
    <row r="10" spans="1:8" ht="35.25" customHeight="1">
      <c r="A10" s="7" t="s">
        <v>63</v>
      </c>
      <c r="B10" s="4">
        <f>'[1]07分類帳'!K52</f>
        <v>0</v>
      </c>
      <c r="C10" s="13"/>
      <c r="D10" s="2" t="s">
        <v>64</v>
      </c>
      <c r="E10" s="4">
        <f>'[1]07分類帳'!M48</f>
        <v>0</v>
      </c>
      <c r="F10" s="5">
        <f>E10/(E13-E8)</f>
        <v>0</v>
      </c>
      <c r="G10" s="4">
        <f>'[1]07分類帳'!M49</f>
        <v>0</v>
      </c>
      <c r="H10" s="5">
        <f>G10/(G13-G8)</f>
        <v>0</v>
      </c>
    </row>
    <row r="11" spans="1:8" ht="30.75" customHeight="1">
      <c r="A11" s="8" t="s">
        <v>65</v>
      </c>
      <c r="B11" s="4">
        <f>'[1]07分類帳'!L52</f>
        <v>0</v>
      </c>
      <c r="C11" s="13"/>
      <c r="D11" s="2" t="s">
        <v>66</v>
      </c>
      <c r="E11" s="4">
        <f>'[1]07分類帳'!N49</f>
        <v>0</v>
      </c>
      <c r="F11" s="5">
        <f>E11/(E13-E8)</f>
        <v>0</v>
      </c>
      <c r="G11" s="4">
        <f>'[1]07分類帳'!N49</f>
        <v>0</v>
      </c>
      <c r="H11" s="5">
        <f>G11/(G13-G8)</f>
        <v>0</v>
      </c>
    </row>
    <row r="12" spans="1:8" ht="23.25" customHeight="1">
      <c r="A12" s="2" t="s">
        <v>67</v>
      </c>
      <c r="B12" s="4">
        <f>'[1]07分類帳'!M52</f>
        <v>0</v>
      </c>
      <c r="C12" s="14" t="s">
        <v>68</v>
      </c>
      <c r="D12" s="8"/>
      <c r="E12" s="4"/>
      <c r="F12" s="5"/>
      <c r="G12" s="4"/>
      <c r="H12" s="5"/>
    </row>
    <row r="13" spans="1:8" ht="27.75" customHeight="1">
      <c r="A13" s="2"/>
      <c r="B13" s="4">
        <f>'[1]07分類帳'!N52</f>
        <v>0</v>
      </c>
      <c r="C13" s="14"/>
      <c r="D13" s="2" t="s">
        <v>69</v>
      </c>
      <c r="E13" s="4">
        <f>SUM(E4:E12)</f>
        <v>11699</v>
      </c>
      <c r="F13" s="5">
        <f>(E13-E8)/(E13-E8)</f>
        <v>1</v>
      </c>
      <c r="G13" s="4">
        <f>SUM(G4:G12)</f>
        <v>11699</v>
      </c>
      <c r="H13" s="9">
        <f>(G13-G8)/(G13-G8)</f>
        <v>1</v>
      </c>
    </row>
    <row r="14" spans="1:8" ht="30.75" customHeight="1">
      <c r="A14" s="2" t="s">
        <v>70</v>
      </c>
      <c r="B14" s="4">
        <v>6600</v>
      </c>
      <c r="C14" s="14"/>
      <c r="D14" s="2" t="s">
        <v>71</v>
      </c>
      <c r="E14" s="4">
        <f>'[1]07分類帳'!P49</f>
        <v>244476</v>
      </c>
      <c r="F14" s="5"/>
      <c r="G14" s="4">
        <f>E14</f>
        <v>244476</v>
      </c>
      <c r="H14" s="11"/>
    </row>
    <row r="15" spans="1:8" ht="27.75" customHeight="1">
      <c r="A15" s="2" t="s">
        <v>72</v>
      </c>
      <c r="B15" s="4">
        <f>B14+B4</f>
        <v>256175</v>
      </c>
      <c r="C15" s="15"/>
      <c r="D15" s="2" t="s">
        <v>72</v>
      </c>
      <c r="E15" s="4">
        <f>E13+E14</f>
        <v>256175</v>
      </c>
      <c r="F15" s="9">
        <f>SUM(F4:F11)</f>
        <v>1</v>
      </c>
      <c r="G15" s="4">
        <f>G13+G14</f>
        <v>256175</v>
      </c>
      <c r="H15" s="9">
        <f>SUM(H4:H11)</f>
        <v>1</v>
      </c>
    </row>
    <row r="16" spans="1:8" ht="66.75" customHeight="1">
      <c r="A16" s="2" t="s">
        <v>73</v>
      </c>
      <c r="B16" s="16" t="s">
        <v>74</v>
      </c>
      <c r="C16" s="16"/>
      <c r="D16" s="16"/>
      <c r="E16" s="16"/>
      <c r="F16" s="16"/>
      <c r="G16" s="16"/>
      <c r="H16" s="16"/>
    </row>
    <row r="17" spans="1:8" ht="27" customHeight="1">
      <c r="A17" s="17" t="s">
        <v>75</v>
      </c>
      <c r="B17" s="17"/>
      <c r="C17" s="17"/>
      <c r="D17" s="17"/>
      <c r="E17" s="17"/>
      <c r="F17" s="17"/>
      <c r="G17" s="17"/>
      <c r="H17" s="17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8" t="str">
        <f>'[1]08結算'!A1:C1</f>
        <v>   嘉義縣六腳鄉北美國民小學</v>
      </c>
      <c r="B1" s="18"/>
      <c r="C1" s="18"/>
      <c r="D1" s="19" t="s">
        <v>37</v>
      </c>
      <c r="E1" s="19"/>
      <c r="F1" s="19"/>
      <c r="G1" s="19"/>
      <c r="H1" s="19"/>
    </row>
    <row r="2" spans="1:8" ht="25.5" customHeight="1">
      <c r="A2" s="20" t="s">
        <v>0</v>
      </c>
      <c r="B2" s="20"/>
      <c r="C2" s="20"/>
      <c r="D2" s="20" t="s">
        <v>1</v>
      </c>
      <c r="E2" s="20"/>
      <c r="F2" s="20"/>
      <c r="G2" s="20" t="s">
        <v>2</v>
      </c>
      <c r="H2" s="20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'[1]09分類帳'!F4</f>
        <v>244476</v>
      </c>
      <c r="C4" s="12" t="s">
        <v>38</v>
      </c>
      <c r="D4" s="2" t="s">
        <v>10</v>
      </c>
      <c r="E4" s="4">
        <f>'[1]09分類帳'!G48</f>
        <v>6661</v>
      </c>
      <c r="F4" s="5">
        <f>E4/(E13-E8)</f>
        <v>0.1344950127205912</v>
      </c>
      <c r="G4" s="4">
        <f>'[1]09分類帳'!G49</f>
        <v>14021</v>
      </c>
      <c r="H4" s="5">
        <f>G4/(G13-G8)</f>
        <v>0.23397580308719232</v>
      </c>
    </row>
    <row r="5" spans="1:8" ht="25.5" customHeight="1">
      <c r="A5" s="2" t="s">
        <v>11</v>
      </c>
      <c r="B5" s="4">
        <v>55450</v>
      </c>
      <c r="C5" s="13"/>
      <c r="D5" s="2" t="s">
        <v>12</v>
      </c>
      <c r="E5" s="4">
        <f>'[1]09分類帳'!H48</f>
        <v>26158</v>
      </c>
      <c r="F5" s="5">
        <f>E5/(E13-E8)</f>
        <v>0.5281670233816581</v>
      </c>
      <c r="G5" s="4">
        <f>'[1]09分類帳'!H49</f>
        <v>29006</v>
      </c>
      <c r="H5" s="5">
        <f>G5/(G13-G8)</f>
        <v>0.4840383813099708</v>
      </c>
    </row>
    <row r="6" spans="1:8" ht="29.25" customHeight="1">
      <c r="A6" s="6" t="s">
        <v>13</v>
      </c>
      <c r="B6" s="4">
        <f>'[1]09分類帳'!G52</f>
        <v>0</v>
      </c>
      <c r="C6" s="13"/>
      <c r="D6" s="2" t="s">
        <v>14</v>
      </c>
      <c r="E6" s="4">
        <f>'[1]09分類帳'!I48</f>
        <v>7200</v>
      </c>
      <c r="F6" s="5">
        <f>E6/(E13-E8)</f>
        <v>0.14537818519565482</v>
      </c>
      <c r="G6" s="4">
        <f>'[1]09分類帳'!I49</f>
        <v>7200</v>
      </c>
      <c r="H6" s="5">
        <f>G6/(G13-G8)</f>
        <v>0.12015018773466833</v>
      </c>
    </row>
    <row r="7" spans="1:8" ht="25.5" customHeight="1">
      <c r="A7" s="2" t="s">
        <v>15</v>
      </c>
      <c r="B7" s="4">
        <f>'[1]09分類帳'!H52</f>
        <v>13050</v>
      </c>
      <c r="C7" s="13"/>
      <c r="D7" s="2" t="s">
        <v>16</v>
      </c>
      <c r="E7" s="4">
        <f>'[1]09分類帳'!J48</f>
        <v>1355</v>
      </c>
      <c r="F7" s="5">
        <f>E7/(E13-E8)</f>
        <v>0.027359366797237814</v>
      </c>
      <c r="G7" s="4">
        <f>'[1]09分類帳'!J49</f>
        <v>1355</v>
      </c>
      <c r="H7" s="5">
        <f>G7/(G13-G8)</f>
        <v>0.02261159783062161</v>
      </c>
    </row>
    <row r="8" spans="1:8" ht="25.5" customHeight="1">
      <c r="A8" s="2" t="s">
        <v>17</v>
      </c>
      <c r="B8" s="4">
        <f>'[1]09分類帳'!I52</f>
        <v>13920</v>
      </c>
      <c r="C8" s="13"/>
      <c r="D8" s="2" t="s">
        <v>18</v>
      </c>
      <c r="E8" s="4">
        <f>'[1]09分類帳'!K48</f>
        <v>24667</v>
      </c>
      <c r="F8" s="5"/>
      <c r="G8" s="4">
        <f>'[1]09分類帳'!K49</f>
        <v>25967</v>
      </c>
      <c r="H8" s="5"/>
    </row>
    <row r="9" spans="1:8" ht="32.25" customHeight="1">
      <c r="A9" s="7" t="s">
        <v>19</v>
      </c>
      <c r="B9" s="4">
        <f>'[1]09分類帳'!J52</f>
        <v>0</v>
      </c>
      <c r="C9" s="13"/>
      <c r="D9" s="2" t="s">
        <v>20</v>
      </c>
      <c r="E9" s="4">
        <f>'[1]09分類帳'!L48</f>
        <v>1360</v>
      </c>
      <c r="F9" s="5">
        <f>E9/(E13-E8)</f>
        <v>0.027460323870290352</v>
      </c>
      <c r="G9" s="4">
        <f>'[1]09分類帳'!L49</f>
        <v>1551</v>
      </c>
      <c r="H9" s="5">
        <f>G9/(G13-G8)</f>
        <v>0.02588235294117647</v>
      </c>
    </row>
    <row r="10" spans="1:8" ht="35.25" customHeight="1">
      <c r="A10" s="7" t="s">
        <v>21</v>
      </c>
      <c r="B10" s="4">
        <f>'[1]09分類帳'!K52</f>
        <v>0</v>
      </c>
      <c r="C10" s="13"/>
      <c r="D10" s="2" t="s">
        <v>22</v>
      </c>
      <c r="E10" s="4">
        <f>'[1]09分類帳'!M48</f>
        <v>2600</v>
      </c>
      <c r="F10" s="5">
        <f>E10/(E13-E8)</f>
        <v>0.052497677987319795</v>
      </c>
      <c r="G10" s="4">
        <f>'[1]09分類帳'!M49</f>
        <v>2600</v>
      </c>
      <c r="H10" s="5">
        <f>G10/(G13-G8)</f>
        <v>0.04338756779307468</v>
      </c>
    </row>
    <row r="11" spans="1:8" ht="30.75" customHeight="1">
      <c r="A11" s="8" t="s">
        <v>36</v>
      </c>
      <c r="B11" s="4">
        <f>'[1]09分類帳'!L52</f>
        <v>0</v>
      </c>
      <c r="C11" s="13"/>
      <c r="D11" s="2" t="s">
        <v>23</v>
      </c>
      <c r="E11" s="4">
        <f>'[1]09分類帳'!N49</f>
        <v>4192</v>
      </c>
      <c r="F11" s="5">
        <f>E11/(E13-E8)</f>
        <v>0.08464241004724792</v>
      </c>
      <c r="G11" s="4">
        <f>'[1]09分類帳'!N49</f>
        <v>4192</v>
      </c>
      <c r="H11" s="5">
        <f>G11/(G13-G8)</f>
        <v>0.06995410930329579</v>
      </c>
    </row>
    <row r="12" spans="1:8" ht="25.5" customHeight="1">
      <c r="A12" s="2" t="s">
        <v>24</v>
      </c>
      <c r="B12" s="4">
        <f>'[1]09分類帳'!M52</f>
        <v>0</v>
      </c>
      <c r="C12" s="14" t="s">
        <v>39</v>
      </c>
      <c r="D12" s="8"/>
      <c r="E12" s="4"/>
      <c r="F12" s="5"/>
      <c r="G12" s="4"/>
      <c r="H12" s="5"/>
    </row>
    <row r="13" spans="1:8" ht="30" customHeight="1">
      <c r="A13" s="2"/>
      <c r="B13" s="4">
        <f>'[1]09分類帳'!N52</f>
        <v>0</v>
      </c>
      <c r="C13" s="14"/>
      <c r="D13" s="2" t="s">
        <v>26</v>
      </c>
      <c r="E13" s="4">
        <f>SUM(E4:E12)</f>
        <v>74193</v>
      </c>
      <c r="F13" s="5">
        <f>(E13-E8)/(E13-E8)</f>
        <v>1</v>
      </c>
      <c r="G13" s="4">
        <f>SUM(G4:G12)</f>
        <v>85892</v>
      </c>
      <c r="H13" s="9">
        <f>(G13-G8)/(G13-G8)</f>
        <v>1</v>
      </c>
    </row>
    <row r="14" spans="1:8" ht="35.25" customHeight="1">
      <c r="A14" s="2" t="s">
        <v>27</v>
      </c>
      <c r="B14" s="4">
        <f>SUM(B5:B13)</f>
        <v>82420</v>
      </c>
      <c r="C14" s="14"/>
      <c r="D14" s="2" t="s">
        <v>28</v>
      </c>
      <c r="E14" s="4">
        <f>'[1]09分類帳'!P49</f>
        <v>252703</v>
      </c>
      <c r="F14" s="5"/>
      <c r="G14" s="4">
        <f>E14</f>
        <v>252703</v>
      </c>
      <c r="H14" s="11"/>
    </row>
    <row r="15" spans="1:8" ht="33" customHeight="1">
      <c r="A15" s="2" t="s">
        <v>29</v>
      </c>
      <c r="B15" s="4">
        <f>B14+B4</f>
        <v>326896</v>
      </c>
      <c r="C15" s="15"/>
      <c r="D15" s="2" t="s">
        <v>29</v>
      </c>
      <c r="E15" s="4">
        <f>E13+E14</f>
        <v>326896</v>
      </c>
      <c r="F15" s="9">
        <f>SUM(F4:F11)</f>
        <v>1</v>
      </c>
      <c r="G15" s="4">
        <f>G13+G14</f>
        <v>338595</v>
      </c>
      <c r="H15" s="9">
        <f>SUM(H4:H11)</f>
        <v>1</v>
      </c>
    </row>
    <row r="16" spans="1:8" ht="66.75" customHeight="1">
      <c r="A16" s="2" t="s">
        <v>30</v>
      </c>
      <c r="B16" s="16" t="s">
        <v>31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32</v>
      </c>
      <c r="B17" s="17"/>
      <c r="C17" s="17"/>
      <c r="D17" s="17"/>
      <c r="E17" s="17"/>
      <c r="F17" s="17"/>
      <c r="G17" s="17"/>
      <c r="H17" s="17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9.0039062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5.00390625" style="10" customWidth="1"/>
    <col min="8" max="8" width="11.00390625" style="1" customWidth="1"/>
    <col min="9" max="16384" width="8.875" style="1" customWidth="1"/>
  </cols>
  <sheetData>
    <row r="1" spans="1:8" ht="29.25" customHeight="1">
      <c r="A1" s="18" t="str">
        <f>'[1]09結算'!A1:C1</f>
        <v>   嘉義縣六腳鄉北美國民小學</v>
      </c>
      <c r="B1" s="18"/>
      <c r="C1" s="18"/>
      <c r="D1" s="19" t="s">
        <v>33</v>
      </c>
      <c r="E1" s="19"/>
      <c r="F1" s="19"/>
      <c r="G1" s="19"/>
      <c r="H1" s="19"/>
    </row>
    <row r="2" spans="1:8" ht="25.5" customHeight="1">
      <c r="A2" s="20" t="s">
        <v>0</v>
      </c>
      <c r="B2" s="20"/>
      <c r="C2" s="20"/>
      <c r="D2" s="20" t="s">
        <v>1</v>
      </c>
      <c r="E2" s="20"/>
      <c r="F2" s="20"/>
      <c r="G2" s="20" t="s">
        <v>2</v>
      </c>
      <c r="H2" s="20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'[1]10分類帳'!P4</f>
        <v>252703</v>
      </c>
      <c r="C4" s="12" t="s">
        <v>34</v>
      </c>
      <c r="D4" s="2" t="s">
        <v>10</v>
      </c>
      <c r="E4" s="4">
        <f>'[1]10分類帳'!G48</f>
        <v>1774</v>
      </c>
      <c r="F4" s="5">
        <f>E4/(E13-E8)</f>
        <v>0.04137416330433566</v>
      </c>
      <c r="G4" s="4">
        <f>'[1]10分類帳'!G49</f>
        <v>15795</v>
      </c>
      <c r="H4" s="5">
        <f>G4/(G13-G8)</f>
        <v>0.1536448707223595</v>
      </c>
    </row>
    <row r="5" spans="1:8" ht="25.5" customHeight="1">
      <c r="A5" s="2" t="s">
        <v>11</v>
      </c>
      <c r="B5" s="4">
        <v>51150</v>
      </c>
      <c r="C5" s="13"/>
      <c r="D5" s="2" t="s">
        <v>35</v>
      </c>
      <c r="E5" s="4">
        <f>'[1]10分類帳'!H48</f>
        <v>34276</v>
      </c>
      <c r="F5" s="5">
        <f>E5/(E13-E8)</f>
        <v>0.7994029433029363</v>
      </c>
      <c r="G5" s="4">
        <f>'[1]10分類帳'!H49</f>
        <v>63282</v>
      </c>
      <c r="H5" s="5">
        <f>G5/(G13-G8)</f>
        <v>0.615571681484796</v>
      </c>
    </row>
    <row r="6" spans="1:8" ht="29.25" customHeight="1">
      <c r="A6" s="6" t="s">
        <v>13</v>
      </c>
      <c r="B6" s="4">
        <f>'[1]10分類帳'!G52</f>
        <v>0</v>
      </c>
      <c r="C6" s="13"/>
      <c r="D6" s="2" t="s">
        <v>14</v>
      </c>
      <c r="E6" s="4">
        <f>'[1]10分類帳'!I48</f>
        <v>0</v>
      </c>
      <c r="F6" s="5">
        <f>'[1]10結算'!F12</f>
        <v>0</v>
      </c>
      <c r="G6" s="4">
        <f>'[1]10分類帳'!I49</f>
        <v>7200</v>
      </c>
      <c r="H6" s="5">
        <f>G6/(G13-G8)</f>
        <v>0.07003754790762826</v>
      </c>
    </row>
    <row r="7" spans="1:8" ht="25.5" customHeight="1">
      <c r="A7" s="2" t="s">
        <v>15</v>
      </c>
      <c r="B7" s="4">
        <f>'[1]10分類帳'!H52</f>
        <v>2100</v>
      </c>
      <c r="C7" s="13"/>
      <c r="D7" s="2" t="s">
        <v>16</v>
      </c>
      <c r="E7" s="4">
        <f>'[1]10分類帳'!J48</f>
        <v>0</v>
      </c>
      <c r="F7" s="5">
        <f>E7/(E13-E8)</f>
        <v>0</v>
      </c>
      <c r="G7" s="4">
        <f>'[1]10分類帳'!J49</f>
        <v>1355</v>
      </c>
      <c r="H7" s="5">
        <f>G7/(G13-G8)</f>
        <v>0.013180677418727263</v>
      </c>
    </row>
    <row r="8" spans="1:8" ht="25.5" customHeight="1">
      <c r="A8" s="2" t="s">
        <v>17</v>
      </c>
      <c r="B8" s="4">
        <f>'[1]10分類帳'!I52</f>
        <v>2240</v>
      </c>
      <c r="C8" s="13"/>
      <c r="D8" s="2" t="s">
        <v>18</v>
      </c>
      <c r="E8" s="4">
        <f>'[1]10分類帳'!K48</f>
        <v>16707</v>
      </c>
      <c r="F8" s="5"/>
      <c r="G8" s="4">
        <f>'[1]10分類帳'!K48</f>
        <v>16707</v>
      </c>
      <c r="H8" s="5"/>
    </row>
    <row r="9" spans="1:8" ht="33" customHeight="1">
      <c r="A9" s="7" t="s">
        <v>19</v>
      </c>
      <c r="B9" s="4">
        <f>'[1]10分類帳'!J52</f>
        <v>0</v>
      </c>
      <c r="C9" s="13"/>
      <c r="D9" s="2" t="s">
        <v>20</v>
      </c>
      <c r="E9" s="4">
        <f>'[1]10分類帳'!L48</f>
        <v>6827</v>
      </c>
      <c r="F9" s="5">
        <f>E9/(E13-E8)</f>
        <v>0.15922289339272805</v>
      </c>
      <c r="G9" s="4">
        <f>'[1]10分類帳'!L49</f>
        <v>8378</v>
      </c>
      <c r="H9" s="5">
        <f>G9/(G13-G8)</f>
        <v>0.08149646894029298</v>
      </c>
    </row>
    <row r="10" spans="1:8" ht="30.75" customHeight="1">
      <c r="A10" s="7" t="s">
        <v>21</v>
      </c>
      <c r="B10" s="4">
        <f>'[1]10分類帳'!K52</f>
        <v>0</v>
      </c>
      <c r="C10" s="13"/>
      <c r="D10" s="2" t="s">
        <v>22</v>
      </c>
      <c r="E10" s="4">
        <f>'[1]10分類帳'!M48</f>
        <v>0</v>
      </c>
      <c r="F10" s="5">
        <f>E10/(E13-E8)</f>
        <v>0</v>
      </c>
      <c r="G10" s="4">
        <f>'[1]10分類帳'!M49</f>
        <v>2600</v>
      </c>
      <c r="H10" s="5">
        <f>G10/(G13-G8)</f>
        <v>0.025291336744421314</v>
      </c>
    </row>
    <row r="11" spans="1:8" ht="30" customHeight="1">
      <c r="A11" s="8" t="s">
        <v>36</v>
      </c>
      <c r="B11" s="4">
        <f>'[1]10分類帳'!L52</f>
        <v>0</v>
      </c>
      <c r="C11" s="13"/>
      <c r="D11" s="2" t="s">
        <v>23</v>
      </c>
      <c r="E11" s="4">
        <f>'[1]10分類帳'!N48</f>
        <v>0</v>
      </c>
      <c r="F11" s="5">
        <f>E11/(E13-E8)</f>
        <v>0</v>
      </c>
      <c r="G11" s="4">
        <f>'[1]10分類帳'!N49</f>
        <v>4192</v>
      </c>
      <c r="H11" s="5">
        <f>G11/(G13-G8)</f>
        <v>0.04077741678177468</v>
      </c>
    </row>
    <row r="12" spans="1:8" ht="25.5" customHeight="1">
      <c r="A12" s="2" t="s">
        <v>24</v>
      </c>
      <c r="B12" s="4">
        <f>'[1]10分類帳'!M52</f>
        <v>0</v>
      </c>
      <c r="C12" s="14" t="s">
        <v>25</v>
      </c>
      <c r="D12" s="8"/>
      <c r="E12" s="4"/>
      <c r="F12" s="5"/>
      <c r="G12" s="4"/>
      <c r="H12" s="5"/>
    </row>
    <row r="13" spans="1:8" ht="34.5" customHeight="1">
      <c r="A13" s="2"/>
      <c r="B13" s="4"/>
      <c r="C13" s="14"/>
      <c r="D13" s="2" t="s">
        <v>26</v>
      </c>
      <c r="E13" s="4">
        <f>SUM(E4:E12)</f>
        <v>59584</v>
      </c>
      <c r="F13" s="5">
        <f>(E13-E8)/(E13-E8)</f>
        <v>1</v>
      </c>
      <c r="G13" s="4">
        <f>SUM(G4:G12)</f>
        <v>119509</v>
      </c>
      <c r="H13" s="5">
        <f>(G13-G8)/(G13-G8)</f>
        <v>1</v>
      </c>
    </row>
    <row r="14" spans="1:8" ht="38.25" customHeight="1">
      <c r="A14" s="2" t="s">
        <v>27</v>
      </c>
      <c r="B14" s="4">
        <f>SUM(B5:B12)</f>
        <v>55490</v>
      </c>
      <c r="C14" s="14"/>
      <c r="D14" s="2" t="s">
        <v>28</v>
      </c>
      <c r="E14" s="4">
        <f>'[1]10分類帳'!P49</f>
        <v>245049</v>
      </c>
      <c r="F14" s="5"/>
      <c r="G14" s="4">
        <f>E14</f>
        <v>245049</v>
      </c>
      <c r="H14" s="5"/>
    </row>
    <row r="15" spans="1:8" ht="38.25" customHeight="1">
      <c r="A15" s="2" t="s">
        <v>29</v>
      </c>
      <c r="B15" s="4">
        <f>B14+B4</f>
        <v>308193</v>
      </c>
      <c r="C15" s="15"/>
      <c r="D15" s="2" t="s">
        <v>29</v>
      </c>
      <c r="E15" s="4">
        <f>E13+E14</f>
        <v>304633</v>
      </c>
      <c r="F15" s="9">
        <f>SUM(F4:F11)</f>
        <v>1</v>
      </c>
      <c r="G15" s="4">
        <f>G13+G14</f>
        <v>364558</v>
      </c>
      <c r="H15" s="9">
        <f>SUM(H4:H11)</f>
        <v>1</v>
      </c>
    </row>
    <row r="16" spans="1:8" ht="68.25" customHeight="1">
      <c r="A16" s="2" t="s">
        <v>30</v>
      </c>
      <c r="B16" s="16" t="s">
        <v>31</v>
      </c>
      <c r="C16" s="21"/>
      <c r="D16" s="21"/>
      <c r="E16" s="21"/>
      <c r="F16" s="21"/>
      <c r="G16" s="21"/>
      <c r="H16" s="21"/>
    </row>
    <row r="17" spans="1:8" ht="27" customHeight="1">
      <c r="A17" s="17" t="s">
        <v>32</v>
      </c>
      <c r="B17" s="17"/>
      <c r="C17" s="17"/>
      <c r="D17" s="17"/>
      <c r="E17" s="17"/>
      <c r="F17" s="17"/>
      <c r="G17" s="17"/>
      <c r="H17" s="17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4" sqref="C4:C11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4" customHeight="1">
      <c r="A1" s="18" t="str">
        <f>'[1]10結算'!A1:C1</f>
        <v>   嘉義縣六腳鄉北美國民小學</v>
      </c>
      <c r="B1" s="18"/>
      <c r="C1" s="18"/>
      <c r="D1" s="19" t="s">
        <v>76</v>
      </c>
      <c r="E1" s="19"/>
      <c r="F1" s="19"/>
      <c r="G1" s="19"/>
      <c r="H1" s="19"/>
    </row>
    <row r="2" spans="1:8" ht="25.5" customHeight="1">
      <c r="A2" s="20" t="s">
        <v>0</v>
      </c>
      <c r="B2" s="20"/>
      <c r="C2" s="20"/>
      <c r="D2" s="20" t="s">
        <v>1</v>
      </c>
      <c r="E2" s="20"/>
      <c r="F2" s="20"/>
      <c r="G2" s="20" t="s">
        <v>2</v>
      </c>
      <c r="H2" s="20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'[1]11分類帳'!P4</f>
        <v>245049</v>
      </c>
      <c r="C4" s="12" t="s">
        <v>77</v>
      </c>
      <c r="D4" s="2" t="s">
        <v>10</v>
      </c>
      <c r="E4" s="4">
        <f>'[1]11分類帳'!G48</f>
        <v>2415</v>
      </c>
      <c r="F4" s="5">
        <f>E4/(E13-E8)</f>
        <v>0.040483454588124856</v>
      </c>
      <c r="G4" s="4">
        <f>'[1]11分類帳'!G49</f>
        <v>18210</v>
      </c>
      <c r="H4" s="5">
        <f>G4/(G13-G8)</f>
        <v>0.11209188949623283</v>
      </c>
    </row>
    <row r="5" spans="1:8" ht="25.5" customHeight="1">
      <c r="A5" s="2" t="s">
        <v>11</v>
      </c>
      <c r="B5" s="4">
        <v>50850</v>
      </c>
      <c r="C5" s="13"/>
      <c r="D5" s="2" t="s">
        <v>12</v>
      </c>
      <c r="E5" s="4">
        <f>'[1]11分類帳'!H48</f>
        <v>48544</v>
      </c>
      <c r="F5" s="5">
        <f>E5/(E13-E8)</f>
        <v>0.8137593455593924</v>
      </c>
      <c r="G5" s="4">
        <f>'[1]11分類帳'!H49</f>
        <v>111826</v>
      </c>
      <c r="H5" s="5">
        <f>G5/(G13-G8)</f>
        <v>0.6883463830206333</v>
      </c>
    </row>
    <row r="6" spans="1:8" ht="29.25" customHeight="1">
      <c r="A6" s="6" t="s">
        <v>13</v>
      </c>
      <c r="B6" s="4">
        <f>'[1]11分類帳'!G53</f>
        <v>0</v>
      </c>
      <c r="C6" s="13"/>
      <c r="D6" s="2" t="s">
        <v>14</v>
      </c>
      <c r="E6" s="4">
        <f>'[1]11分類帳'!I48</f>
        <v>0</v>
      </c>
      <c r="F6" s="5">
        <f>E6/(E13-E8)</f>
        <v>0</v>
      </c>
      <c r="G6" s="4">
        <f>'[1]11分類帳'!I49</f>
        <v>7200</v>
      </c>
      <c r="H6" s="5">
        <f>G6/(G13-G8)</f>
        <v>0.044319692716797164</v>
      </c>
    </row>
    <row r="7" spans="1:8" ht="25.5" customHeight="1">
      <c r="A7" s="2" t="s">
        <v>15</v>
      </c>
      <c r="B7" s="4">
        <f>'[1]11分類帳'!H52</f>
        <v>0</v>
      </c>
      <c r="C7" s="13"/>
      <c r="D7" s="2" t="s">
        <v>16</v>
      </c>
      <c r="E7" s="4">
        <f>'[1]11分類帳'!J48</f>
        <v>3750</v>
      </c>
      <c r="F7" s="5">
        <f>E7/(E13-E8)</f>
        <v>0.06286250712441747</v>
      </c>
      <c r="G7" s="4">
        <f>'[1]11分類帳'!J49</f>
        <v>5105</v>
      </c>
      <c r="H7" s="5">
        <f>G7/(G13-G8)</f>
        <v>0.03142389323878465</v>
      </c>
    </row>
    <row r="8" spans="1:8" ht="25.5" customHeight="1">
      <c r="A8" s="2" t="s">
        <v>17</v>
      </c>
      <c r="B8" s="4">
        <f>'[1]11分類帳'!I52</f>
        <v>0</v>
      </c>
      <c r="C8" s="13"/>
      <c r="D8" s="2" t="s">
        <v>18</v>
      </c>
      <c r="E8" s="4">
        <f>'[1]11分類帳'!K48</f>
        <v>16707</v>
      </c>
      <c r="F8" s="5"/>
      <c r="G8" s="4">
        <f>'[1]11分類帳'!K49</f>
        <v>59381</v>
      </c>
      <c r="H8" s="5"/>
    </row>
    <row r="9" spans="1:8" ht="33" customHeight="1">
      <c r="A9" s="7" t="s">
        <v>19</v>
      </c>
      <c r="B9" s="4">
        <f>'[1]11分類帳'!J52</f>
        <v>0</v>
      </c>
      <c r="C9" s="13"/>
      <c r="D9" s="2" t="s">
        <v>20</v>
      </c>
      <c r="E9" s="4">
        <f>'[1]11分類帳'!L48</f>
        <v>4440</v>
      </c>
      <c r="F9" s="5">
        <f>E9/(E13-E8)</f>
        <v>0.07442920843531028</v>
      </c>
      <c r="G9" s="4">
        <f>'[1]11分類帳'!L49</f>
        <v>12818</v>
      </c>
      <c r="H9" s="5">
        <f>G9/(G13-G8)</f>
        <v>0.07890136406165361</v>
      </c>
    </row>
    <row r="10" spans="1:8" ht="32.25" customHeight="1">
      <c r="A10" s="7" t="s">
        <v>21</v>
      </c>
      <c r="B10" s="4">
        <f>'[1]11分類帳'!K52</f>
        <v>0</v>
      </c>
      <c r="C10" s="13"/>
      <c r="D10" s="2" t="s">
        <v>22</v>
      </c>
      <c r="E10" s="4">
        <f>'[1]11分類帳'!M48</f>
        <v>0</v>
      </c>
      <c r="F10" s="5">
        <f>E10/(E13-E8)</f>
        <v>0</v>
      </c>
      <c r="G10" s="4">
        <f>'[1]11分類帳'!M49</f>
        <v>2600</v>
      </c>
      <c r="H10" s="5">
        <f>G10/(G13-G8)</f>
        <v>0.01600433348106564</v>
      </c>
    </row>
    <row r="11" spans="1:8" ht="32.25" customHeight="1">
      <c r="A11" s="8" t="s">
        <v>36</v>
      </c>
      <c r="B11" s="4">
        <f>'[1]11分類帳'!L52</f>
        <v>0</v>
      </c>
      <c r="C11" s="13"/>
      <c r="D11" s="2" t="s">
        <v>23</v>
      </c>
      <c r="E11" s="4">
        <f>'[1]11分類帳'!N48</f>
        <v>505</v>
      </c>
      <c r="F11" s="5">
        <f>E11/(E13-E8)</f>
        <v>0.008465484292754887</v>
      </c>
      <c r="G11" s="4">
        <f>'[1]11分類帳'!N49</f>
        <v>4697</v>
      </c>
      <c r="H11" s="5">
        <f>G11/(G13-G8)</f>
        <v>0.028912443984832815</v>
      </c>
    </row>
    <row r="12" spans="1:8" ht="25.5" customHeight="1">
      <c r="A12" s="2" t="s">
        <v>24</v>
      </c>
      <c r="B12" s="4">
        <f>'[1]11分類帳'!M52</f>
        <v>0</v>
      </c>
      <c r="C12" s="14" t="s">
        <v>25</v>
      </c>
      <c r="D12" s="8"/>
      <c r="E12" s="4"/>
      <c r="F12" s="5"/>
      <c r="G12" s="4"/>
      <c r="H12" s="5"/>
    </row>
    <row r="13" spans="1:8" ht="33" customHeight="1">
      <c r="A13" s="2"/>
      <c r="B13" s="4">
        <f>'[1]11分類帳'!N52</f>
        <v>0</v>
      </c>
      <c r="C13" s="14"/>
      <c r="D13" s="2" t="s">
        <v>26</v>
      </c>
      <c r="E13" s="4">
        <f>SUM(E4:E12)</f>
        <v>76361</v>
      </c>
      <c r="F13" s="5">
        <f>(E13-E8)/(E13-E8)</f>
        <v>1</v>
      </c>
      <c r="G13" s="4">
        <f>SUM(G4:G12)</f>
        <v>221837</v>
      </c>
      <c r="H13" s="5">
        <f>(G13-G8)/(G13-G8)</f>
        <v>1</v>
      </c>
    </row>
    <row r="14" spans="1:8" ht="33" customHeight="1">
      <c r="A14" s="2" t="s">
        <v>27</v>
      </c>
      <c r="B14" s="4">
        <f>SUM(B5:B12)</f>
        <v>50850</v>
      </c>
      <c r="C14" s="14"/>
      <c r="D14" s="2" t="s">
        <v>28</v>
      </c>
      <c r="E14" s="4">
        <f>'[1]11分類帳'!P49</f>
        <v>219538</v>
      </c>
      <c r="F14" s="5"/>
      <c r="G14" s="4">
        <f>E14</f>
        <v>219538</v>
      </c>
      <c r="H14" s="5"/>
    </row>
    <row r="15" spans="1:8" ht="33" customHeight="1">
      <c r="A15" s="2" t="s">
        <v>29</v>
      </c>
      <c r="B15" s="4">
        <f>B14+B4</f>
        <v>295899</v>
      </c>
      <c r="C15" s="15"/>
      <c r="D15" s="2" t="s">
        <v>29</v>
      </c>
      <c r="E15" s="4">
        <f>E13+E14</f>
        <v>295899</v>
      </c>
      <c r="F15" s="9">
        <f>SUM(F4:F11)</f>
        <v>0.9999999999999999</v>
      </c>
      <c r="G15" s="4">
        <f>G13+G14</f>
        <v>441375</v>
      </c>
      <c r="H15" s="9">
        <f>SUM(H4:H11)</f>
        <v>1</v>
      </c>
    </row>
    <row r="16" spans="1:8" ht="75" customHeight="1">
      <c r="A16" s="2" t="s">
        <v>30</v>
      </c>
      <c r="B16" s="16" t="s">
        <v>31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32</v>
      </c>
      <c r="B17" s="17"/>
      <c r="C17" s="17"/>
      <c r="D17" s="17"/>
      <c r="E17" s="17"/>
      <c r="F17" s="17"/>
      <c r="G17" s="17"/>
      <c r="H17" s="17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8" t="str">
        <f>'[1]11結算'!A1:C1</f>
        <v>   嘉義縣六腳鄉北美國民小學</v>
      </c>
      <c r="B1" s="18"/>
      <c r="C1" s="18"/>
      <c r="D1" s="19" t="s">
        <v>78</v>
      </c>
      <c r="E1" s="19"/>
      <c r="F1" s="19"/>
      <c r="G1" s="19"/>
      <c r="H1" s="19"/>
    </row>
    <row r="2" spans="1:8" ht="25.5" customHeight="1">
      <c r="A2" s="20" t="s">
        <v>79</v>
      </c>
      <c r="B2" s="20"/>
      <c r="C2" s="20"/>
      <c r="D2" s="20" t="s">
        <v>80</v>
      </c>
      <c r="E2" s="20"/>
      <c r="F2" s="20"/>
      <c r="G2" s="20" t="s">
        <v>2</v>
      </c>
      <c r="H2" s="20"/>
    </row>
    <row r="3" spans="1:8" ht="25.5" customHeight="1">
      <c r="A3" s="2" t="s">
        <v>81</v>
      </c>
      <c r="B3" s="3" t="s">
        <v>82</v>
      </c>
      <c r="C3" s="2" t="s">
        <v>83</v>
      </c>
      <c r="D3" s="2" t="s">
        <v>84</v>
      </c>
      <c r="E3" s="3" t="s">
        <v>85</v>
      </c>
      <c r="F3" s="2" t="s">
        <v>86</v>
      </c>
      <c r="G3" s="3" t="s">
        <v>85</v>
      </c>
      <c r="H3" s="2" t="s">
        <v>86</v>
      </c>
    </row>
    <row r="4" spans="1:8" ht="25.5" customHeight="1">
      <c r="A4" s="2" t="s">
        <v>87</v>
      </c>
      <c r="B4" s="4">
        <f>'[1]12分類帳'!P4</f>
        <v>219538</v>
      </c>
      <c r="C4" s="12" t="s">
        <v>88</v>
      </c>
      <c r="D4" s="2" t="s">
        <v>89</v>
      </c>
      <c r="E4" s="4">
        <f>'[1]12分類帳'!G48</f>
        <v>7523</v>
      </c>
      <c r="F4" s="5">
        <f>E4/(E13-E8)</f>
        <v>0.07459889336215617</v>
      </c>
      <c r="G4" s="4">
        <f>'[1]12分類帳'!G49</f>
        <v>25733</v>
      </c>
      <c r="H4" s="5">
        <f>G4/(G13-G8)</f>
        <v>0.09773188202140508</v>
      </c>
    </row>
    <row r="5" spans="1:8" ht="25.5" customHeight="1">
      <c r="A5" s="2" t="s">
        <v>90</v>
      </c>
      <c r="B5" s="4">
        <v>113016</v>
      </c>
      <c r="C5" s="13"/>
      <c r="D5" s="2" t="s">
        <v>91</v>
      </c>
      <c r="E5" s="4">
        <f>'[1]12分類帳'!H48</f>
        <v>57631</v>
      </c>
      <c r="F5" s="5">
        <f>E5/(E13-E8)</f>
        <v>0.5714753188029272</v>
      </c>
      <c r="G5" s="4">
        <f>'[1]12分類帳'!H49</f>
        <v>169457</v>
      </c>
      <c r="H5" s="5">
        <f>G5/(G13-G8)</f>
        <v>0.6435841733066973</v>
      </c>
    </row>
    <row r="6" spans="1:8" ht="29.25" customHeight="1">
      <c r="A6" s="6" t="s">
        <v>92</v>
      </c>
      <c r="B6" s="4">
        <f>'[1]12分類帳'!G52</f>
        <v>0</v>
      </c>
      <c r="C6" s="13"/>
      <c r="D6" s="2" t="s">
        <v>93</v>
      </c>
      <c r="E6" s="4">
        <f>'[1]12分類帳'!I48</f>
        <v>0</v>
      </c>
      <c r="F6" s="5">
        <f>E6/(E13-E8)</f>
        <v>0</v>
      </c>
      <c r="G6" s="4">
        <f>'[1]12分類帳'!I49</f>
        <v>7200</v>
      </c>
      <c r="H6" s="5">
        <f>G6/(G13-G8)</f>
        <v>0.027345025863836962</v>
      </c>
    </row>
    <row r="7" spans="1:8" ht="25.5" customHeight="1">
      <c r="A7" s="2" t="s">
        <v>94</v>
      </c>
      <c r="B7" s="4">
        <f>'[1]12分類帳'!H52</f>
        <v>0</v>
      </c>
      <c r="C7" s="13"/>
      <c r="D7" s="2" t="s">
        <v>95</v>
      </c>
      <c r="E7" s="4">
        <f>'[1]12分類帳'!J48</f>
        <v>1900</v>
      </c>
      <c r="F7" s="5">
        <f>E7/(E13-E8)</f>
        <v>0.018840608452491917</v>
      </c>
      <c r="G7" s="4">
        <f>'[1]12分類帳'!J49</f>
        <v>7005</v>
      </c>
      <c r="H7" s="5">
        <f>G7/(G13-G8)</f>
        <v>0.026604431413358044</v>
      </c>
    </row>
    <row r="8" spans="1:8" ht="25.5" customHeight="1">
      <c r="A8" s="2" t="s">
        <v>96</v>
      </c>
      <c r="B8" s="4">
        <f>'[1]12分類帳'!I52</f>
        <v>0</v>
      </c>
      <c r="C8" s="13"/>
      <c r="D8" s="2" t="s">
        <v>97</v>
      </c>
      <c r="E8" s="4">
        <f>'[1]12分類帳'!K48</f>
        <v>16707</v>
      </c>
      <c r="F8" s="5"/>
      <c r="G8" s="4">
        <f>'[1]12分類帳'!K49</f>
        <v>76088</v>
      </c>
      <c r="H8" s="5"/>
    </row>
    <row r="9" spans="1:8" ht="36" customHeight="1">
      <c r="A9" s="7" t="s">
        <v>98</v>
      </c>
      <c r="B9" s="4">
        <f>'[1]12分類帳'!J52</f>
        <v>0</v>
      </c>
      <c r="C9" s="13"/>
      <c r="D9" s="2" t="s">
        <v>99</v>
      </c>
      <c r="E9" s="4">
        <f>'[1]12分類帳'!L48</f>
        <v>5592</v>
      </c>
      <c r="F9" s="5">
        <f>E9/(E13-E8)</f>
        <v>0.05545088550859727</v>
      </c>
      <c r="G9" s="4">
        <f>'[1]12分類帳'!L49</f>
        <v>18410</v>
      </c>
      <c r="H9" s="5">
        <f>G9/(G13-G8)</f>
        <v>0.06991971196572756</v>
      </c>
    </row>
    <row r="10" spans="1:8" ht="32.25" customHeight="1">
      <c r="A10" s="7" t="s">
        <v>100</v>
      </c>
      <c r="B10" s="4">
        <f>'[1]12分類帳'!K52</f>
        <v>0</v>
      </c>
      <c r="C10" s="13"/>
      <c r="D10" s="2" t="s">
        <v>101</v>
      </c>
      <c r="E10" s="4">
        <f>'[1]12分類帳'!M48</f>
        <v>28200</v>
      </c>
      <c r="F10" s="5">
        <f>E10/(E13-E8)</f>
        <v>0.27963429387382743</v>
      </c>
      <c r="G10" s="4">
        <f>'[1]12分類帳'!M49</f>
        <v>30800</v>
      </c>
      <c r="H10" s="5">
        <f>G10/(G13-G8)</f>
        <v>0.11697594397308034</v>
      </c>
    </row>
    <row r="11" spans="1:8" ht="30" customHeight="1">
      <c r="A11" s="8" t="s">
        <v>102</v>
      </c>
      <c r="B11" s="4">
        <f>'[1]12分類帳'!L52</f>
        <v>0</v>
      </c>
      <c r="C11" s="13"/>
      <c r="D11" s="2" t="s">
        <v>103</v>
      </c>
      <c r="E11" s="4">
        <f>'[1]12分類帳'!N48</f>
        <v>0</v>
      </c>
      <c r="F11" s="5">
        <f>E11/(E13-E8)</f>
        <v>0</v>
      </c>
      <c r="G11" s="4">
        <f>'[1]12分類帳'!N49</f>
        <v>4697</v>
      </c>
      <c r="H11" s="5">
        <f>G11/(G13-G8)</f>
        <v>0.017838831455894752</v>
      </c>
    </row>
    <row r="12" spans="1:8" ht="25.5" customHeight="1">
      <c r="A12" s="2" t="s">
        <v>104</v>
      </c>
      <c r="B12" s="4">
        <f>'[1]12分類帳'!M52</f>
        <v>0</v>
      </c>
      <c r="C12" s="14" t="s">
        <v>105</v>
      </c>
      <c r="D12" s="8"/>
      <c r="E12" s="4"/>
      <c r="F12" s="5"/>
      <c r="G12" s="4"/>
      <c r="H12" s="5"/>
    </row>
    <row r="13" spans="1:8" ht="33" customHeight="1">
      <c r="A13" s="2"/>
      <c r="B13" s="4">
        <f>'[1]12分類帳'!N52</f>
        <v>0</v>
      </c>
      <c r="C13" s="14"/>
      <c r="D13" s="2" t="s">
        <v>106</v>
      </c>
      <c r="E13" s="4">
        <f>SUM(E4:E12)</f>
        <v>117553</v>
      </c>
      <c r="F13" s="5">
        <f>(E13-E8)/(E13-E8)</f>
        <v>1</v>
      </c>
      <c r="G13" s="4">
        <f>SUM(G4:G12)</f>
        <v>339390</v>
      </c>
      <c r="H13" s="5">
        <f>(G13-G8)/(G13-G8)</f>
        <v>1</v>
      </c>
    </row>
    <row r="14" spans="1:8" ht="34.5" customHeight="1">
      <c r="A14" s="2" t="s">
        <v>107</v>
      </c>
      <c r="B14" s="4">
        <f>SUM(B5:B12)</f>
        <v>113016</v>
      </c>
      <c r="C14" s="14"/>
      <c r="D14" s="2" t="s">
        <v>108</v>
      </c>
      <c r="E14" s="4">
        <f>'[1]12分類帳'!P49</f>
        <v>215001</v>
      </c>
      <c r="F14" s="5"/>
      <c r="G14" s="4">
        <f>E14</f>
        <v>215001</v>
      </c>
      <c r="H14" s="5"/>
    </row>
    <row r="15" spans="1:8" ht="39.75" customHeight="1">
      <c r="A15" s="2" t="s">
        <v>109</v>
      </c>
      <c r="B15" s="4">
        <f>B14+B4</f>
        <v>332554</v>
      </c>
      <c r="C15" s="15"/>
      <c r="D15" s="2" t="s">
        <v>109</v>
      </c>
      <c r="E15" s="4">
        <f>E13+E14</f>
        <v>332554</v>
      </c>
      <c r="F15" s="9">
        <f>SUM(F4:F11)</f>
        <v>1</v>
      </c>
      <c r="G15" s="4">
        <f>G13+G14</f>
        <v>554391</v>
      </c>
      <c r="H15" s="9">
        <f>SUM(H4:H11)</f>
        <v>0.9999999999999998</v>
      </c>
    </row>
    <row r="16" spans="1:8" ht="66.75" customHeight="1">
      <c r="A16" s="2" t="s">
        <v>110</v>
      </c>
      <c r="B16" s="16" t="s">
        <v>111</v>
      </c>
      <c r="C16" s="16"/>
      <c r="D16" s="16"/>
      <c r="E16" s="16"/>
      <c r="F16" s="16"/>
      <c r="G16" s="16"/>
      <c r="H16" s="16"/>
    </row>
    <row r="17" spans="1:8" ht="27" customHeight="1">
      <c r="A17" s="17" t="s">
        <v>112</v>
      </c>
      <c r="B17" s="17"/>
      <c r="C17" s="17"/>
      <c r="D17" s="17"/>
      <c r="E17" s="17"/>
      <c r="F17" s="17"/>
      <c r="G17" s="17"/>
      <c r="H17" s="17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cyc</cp:lastModifiedBy>
  <cp:lastPrinted>2011-01-13T02:18:50Z</cp:lastPrinted>
  <dcterms:created xsi:type="dcterms:W3CDTF">2010-05-07T01:49:34Z</dcterms:created>
  <dcterms:modified xsi:type="dcterms:W3CDTF">2011-01-13T02:20:08Z</dcterms:modified>
  <cp:category/>
  <cp:version/>
  <cp:contentType/>
  <cp:contentStatus/>
</cp:coreProperties>
</file>